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9555" windowHeight="3660"/>
  </bookViews>
  <sheets>
    <sheet name="Cover" sheetId="1" r:id="rId1"/>
    <sheet name="Main SF 3" sheetId="2" r:id="rId2"/>
    <sheet name="Main SF 2" sheetId="22" r:id="rId3"/>
    <sheet name="Main 2 SF 2" sheetId="21" r:id="rId4"/>
    <sheet name="Main 1 SF 1" sheetId="20" r:id="rId5"/>
    <sheet name="Main 2 SF 1" sheetId="19" r:id="rId6"/>
    <sheet name="Main 3 SF 1" sheetId="18" r:id="rId7"/>
    <sheet name="Main 4 SF 1" sheetId="17" r:id="rId8"/>
    <sheet name="List" sheetId="3" r:id="rId9"/>
  </sheets>
  <externalReferences>
    <externalReference r:id="rId10"/>
  </externalReferences>
  <calcPr calcId="145621"/>
</workbook>
</file>

<file path=xl/calcChain.xml><?xml version="1.0" encoding="utf-8"?>
<calcChain xmlns="http://schemas.openxmlformats.org/spreadsheetml/2006/main">
  <c r="D20" i="17" l="1"/>
  <c r="D19" i="17"/>
  <c r="D18" i="17"/>
  <c r="D17" i="17"/>
  <c r="D16" i="17"/>
  <c r="D12" i="17"/>
  <c r="D11" i="17"/>
  <c r="D10" i="17"/>
  <c r="D9" i="17"/>
  <c r="D8" i="17"/>
  <c r="J13" i="17"/>
  <c r="K13" i="17"/>
  <c r="L13" i="17"/>
  <c r="M13" i="17"/>
  <c r="N13" i="17"/>
  <c r="O13" i="17"/>
  <c r="I13" i="17"/>
  <c r="J4" i="17"/>
  <c r="K4" i="17"/>
  <c r="L4" i="17"/>
  <c r="M4" i="17"/>
  <c r="N4" i="17"/>
  <c r="O4" i="17"/>
  <c r="I4" i="17"/>
  <c r="O16" i="22" l="1"/>
  <c r="O16" i="21"/>
  <c r="O16" i="19"/>
  <c r="O16" i="20"/>
  <c r="O16" i="18"/>
  <c r="O7" i="18"/>
  <c r="O7" i="17"/>
  <c r="N7" i="17"/>
  <c r="O16" i="17"/>
  <c r="O4" i="19"/>
  <c r="J4" i="18"/>
  <c r="J8" i="18" s="1"/>
  <c r="K4" i="18"/>
  <c r="L4" i="18"/>
  <c r="M4" i="18"/>
  <c r="N4" i="18"/>
  <c r="O4" i="18"/>
  <c r="J14" i="2"/>
  <c r="K14" i="2"/>
  <c r="L14" i="2"/>
  <c r="M14" i="2"/>
  <c r="N14" i="2"/>
  <c r="O14" i="2"/>
  <c r="I14" i="2"/>
  <c r="J5" i="2"/>
  <c r="K5" i="2"/>
  <c r="L5" i="2"/>
  <c r="M5" i="2"/>
  <c r="N5" i="2"/>
  <c r="O5" i="2"/>
  <c r="I5" i="2"/>
  <c r="C4" i="2"/>
  <c r="D20" i="2"/>
  <c r="D19" i="2"/>
  <c r="D18" i="2"/>
  <c r="D17" i="2"/>
  <c r="D16" i="2"/>
  <c r="K15" i="2" s="1"/>
  <c r="D12" i="2"/>
  <c r="D11" i="2"/>
  <c r="D10" i="2"/>
  <c r="D9" i="2"/>
  <c r="D8" i="2"/>
  <c r="M6" i="2" s="1"/>
  <c r="D20" i="22"/>
  <c r="D19" i="22"/>
  <c r="D18" i="22"/>
  <c r="D17" i="22"/>
  <c r="D16" i="22"/>
  <c r="K15" i="22" s="1"/>
  <c r="D12" i="21"/>
  <c r="D11" i="21"/>
  <c r="D10" i="21"/>
  <c r="D9" i="21"/>
  <c r="D8" i="21"/>
  <c r="M6" i="21" s="1"/>
  <c r="D20" i="21"/>
  <c r="D19" i="21"/>
  <c r="D18" i="21"/>
  <c r="N16" i="21" s="1"/>
  <c r="D17" i="21"/>
  <c r="D16" i="21"/>
  <c r="M15" i="21" s="1"/>
  <c r="D20" i="20"/>
  <c r="D19" i="20"/>
  <c r="D18" i="20"/>
  <c r="D17" i="20"/>
  <c r="D16" i="20"/>
  <c r="N15" i="20" s="1"/>
  <c r="J5" i="22"/>
  <c r="K5" i="22"/>
  <c r="L5" i="22"/>
  <c r="M5" i="22"/>
  <c r="N5" i="22"/>
  <c r="O5" i="22"/>
  <c r="I5" i="22"/>
  <c r="J14" i="18"/>
  <c r="K14" i="18"/>
  <c r="L14" i="18"/>
  <c r="M14" i="18"/>
  <c r="N14" i="18"/>
  <c r="O14" i="18"/>
  <c r="I14" i="18"/>
  <c r="J5" i="21"/>
  <c r="K5" i="21"/>
  <c r="L5" i="21"/>
  <c r="M5" i="21"/>
  <c r="N5" i="21"/>
  <c r="O5" i="21"/>
  <c r="I5" i="21"/>
  <c r="J13" i="20"/>
  <c r="J17" i="20" s="1"/>
  <c r="K13" i="20"/>
  <c r="L13" i="20"/>
  <c r="M13" i="20"/>
  <c r="N13" i="20"/>
  <c r="O13" i="20"/>
  <c r="I13" i="20"/>
  <c r="I17" i="20" s="1"/>
  <c r="J5" i="20"/>
  <c r="K5" i="20"/>
  <c r="L5" i="20"/>
  <c r="M5" i="20"/>
  <c r="N5" i="20"/>
  <c r="O5" i="20"/>
  <c r="I5" i="20"/>
  <c r="J4" i="20"/>
  <c r="K4" i="20"/>
  <c r="L4" i="20"/>
  <c r="M4" i="20"/>
  <c r="N4" i="20"/>
  <c r="O4" i="20"/>
  <c r="I4" i="20"/>
  <c r="D20" i="19"/>
  <c r="D19" i="19"/>
  <c r="D18" i="19"/>
  <c r="D17" i="19"/>
  <c r="D16" i="19"/>
  <c r="D12" i="19"/>
  <c r="D11" i="19"/>
  <c r="D10" i="19"/>
  <c r="O7" i="19" s="1"/>
  <c r="D9" i="19"/>
  <c r="D8" i="19"/>
  <c r="O6" i="19" s="1"/>
  <c r="J13" i="19"/>
  <c r="K13" i="19"/>
  <c r="L13" i="19"/>
  <c r="M13" i="19"/>
  <c r="M16" i="19" s="1"/>
  <c r="N13" i="19"/>
  <c r="O13" i="19"/>
  <c r="I13" i="19"/>
  <c r="J5" i="19"/>
  <c r="K5" i="19"/>
  <c r="L5" i="19"/>
  <c r="M5" i="19"/>
  <c r="N5" i="19"/>
  <c r="O5" i="19"/>
  <c r="I5" i="19"/>
  <c r="J4" i="19"/>
  <c r="K4" i="19"/>
  <c r="L4" i="19"/>
  <c r="M4" i="19"/>
  <c r="N4" i="19"/>
  <c r="I4" i="19"/>
  <c r="D20" i="18"/>
  <c r="D19" i="18"/>
  <c r="D18" i="18"/>
  <c r="D17" i="18"/>
  <c r="D16" i="18"/>
  <c r="D12" i="18"/>
  <c r="D11" i="18"/>
  <c r="D10" i="18"/>
  <c r="D9" i="18"/>
  <c r="D8" i="18"/>
  <c r="L6" i="18" s="1"/>
  <c r="J13" i="18"/>
  <c r="K13" i="18"/>
  <c r="L13" i="18"/>
  <c r="M13" i="18"/>
  <c r="N13" i="18"/>
  <c r="O13" i="18"/>
  <c r="I13" i="18"/>
  <c r="I17" i="18" s="1"/>
  <c r="I4" i="18"/>
  <c r="I8" i="18" s="1"/>
  <c r="L16" i="22"/>
  <c r="N16" i="22"/>
  <c r="D12" i="22"/>
  <c r="D11" i="22"/>
  <c r="D10" i="22"/>
  <c r="D9" i="22"/>
  <c r="D8" i="22"/>
  <c r="M6" i="22" s="1"/>
  <c r="L16" i="21"/>
  <c r="N16" i="20"/>
  <c r="D12" i="20"/>
  <c r="D11" i="20"/>
  <c r="D10" i="20"/>
  <c r="O7" i="20" s="1"/>
  <c r="D9" i="20"/>
  <c r="D8" i="20"/>
  <c r="M6" i="20" s="1"/>
  <c r="J8" i="20"/>
  <c r="I17" i="19"/>
  <c r="J17" i="19"/>
  <c r="L16" i="18"/>
  <c r="J17" i="17"/>
  <c r="I17" i="17"/>
  <c r="M6" i="17"/>
  <c r="D14" i="3"/>
  <c r="D13" i="3"/>
  <c r="D12" i="3"/>
  <c r="D11" i="3"/>
  <c r="D10" i="3"/>
  <c r="D9" i="3"/>
  <c r="D6" i="1"/>
  <c r="D36" i="1"/>
  <c r="D28" i="1"/>
  <c r="F32" i="1" s="1"/>
  <c r="D20" i="1"/>
  <c r="D12" i="1"/>
  <c r="F16" i="1" s="1"/>
  <c r="G24" i="1" s="1"/>
  <c r="N23" i="18" l="1"/>
  <c r="O23" i="18"/>
  <c r="L23" i="20"/>
  <c r="N6" i="2"/>
  <c r="J8" i="19"/>
  <c r="L15" i="2"/>
  <c r="M16" i="20"/>
  <c r="I8" i="19"/>
  <c r="N7" i="20"/>
  <c r="K6" i="22"/>
  <c r="N6" i="22"/>
  <c r="N15" i="2"/>
  <c r="O8" i="19"/>
  <c r="M15" i="22"/>
  <c r="O6" i="20"/>
  <c r="O8" i="20" s="1"/>
  <c r="K6" i="2"/>
  <c r="O6" i="22"/>
  <c r="I8" i="20"/>
  <c r="K7" i="20"/>
  <c r="D16" i="3"/>
  <c r="G6" i="1" s="1"/>
  <c r="M23" i="19" s="1"/>
  <c r="K16" i="20"/>
  <c r="L6" i="21"/>
  <c r="M15" i="20"/>
  <c r="K16" i="17"/>
  <c r="M7" i="20"/>
  <c r="M8" i="20" s="1"/>
  <c r="L6" i="2"/>
  <c r="L6" i="20"/>
  <c r="K6" i="20"/>
  <c r="N6" i="20"/>
  <c r="N8" i="20" s="1"/>
  <c r="L6" i="22"/>
  <c r="L16" i="17"/>
  <c r="M6" i="19"/>
  <c r="O15" i="18"/>
  <c r="O17" i="18" s="1"/>
  <c r="N15" i="22"/>
  <c r="N7" i="18"/>
  <c r="L15" i="22"/>
  <c r="O15" i="22"/>
  <c r="O6" i="18"/>
  <c r="O6" i="21"/>
  <c r="O15" i="21"/>
  <c r="K15" i="21"/>
  <c r="N15" i="21"/>
  <c r="L15" i="21"/>
  <c r="N17" i="20"/>
  <c r="M6" i="18"/>
  <c r="J17" i="18"/>
  <c r="J22" i="18" s="1"/>
  <c r="M15" i="18"/>
  <c r="K15" i="18"/>
  <c r="N16" i="18"/>
  <c r="M7" i="18"/>
  <c r="N15" i="18"/>
  <c r="L15" i="18"/>
  <c r="L17" i="18" s="1"/>
  <c r="M16" i="18"/>
  <c r="K16" i="18"/>
  <c r="K17" i="18" s="1"/>
  <c r="K15" i="20"/>
  <c r="O15" i="20"/>
  <c r="L16" i="20"/>
  <c r="L7" i="20"/>
  <c r="N16" i="19"/>
  <c r="K16" i="19"/>
  <c r="L16" i="19"/>
  <c r="N15" i="19"/>
  <c r="K15" i="19"/>
  <c r="O15" i="19"/>
  <c r="O17" i="19" s="1"/>
  <c r="M15" i="19"/>
  <c r="M17" i="19" s="1"/>
  <c r="K7" i="19"/>
  <c r="M7" i="19"/>
  <c r="L7" i="19"/>
  <c r="N7" i="19"/>
  <c r="K6" i="19"/>
  <c r="N6" i="19"/>
  <c r="L6" i="19"/>
  <c r="K6" i="21"/>
  <c r="N6" i="21"/>
  <c r="L15" i="20"/>
  <c r="L15" i="19"/>
  <c r="K6" i="18"/>
  <c r="N6" i="18"/>
  <c r="L7" i="18"/>
  <c r="L8" i="18" s="1"/>
  <c r="K7" i="18"/>
  <c r="M7" i="17"/>
  <c r="M8" i="17" s="1"/>
  <c r="N15" i="17"/>
  <c r="K6" i="17"/>
  <c r="L15" i="17"/>
  <c r="N6" i="17"/>
  <c r="M15" i="17"/>
  <c r="O6" i="17"/>
  <c r="O8" i="17" s="1"/>
  <c r="O15" i="17"/>
  <c r="O17" i="17" s="1"/>
  <c r="K7" i="17"/>
  <c r="N16" i="17"/>
  <c r="M16" i="17"/>
  <c r="K15" i="17"/>
  <c r="L7" i="17"/>
  <c r="L6" i="17"/>
  <c r="J8" i="17"/>
  <c r="J22" i="17" s="1"/>
  <c r="I8" i="17"/>
  <c r="M15" i="2"/>
  <c r="O15" i="2"/>
  <c r="O6" i="2"/>
  <c r="K23" i="19" l="1"/>
  <c r="L23" i="19"/>
  <c r="I22" i="17"/>
  <c r="I24" i="17" s="1"/>
  <c r="I25" i="17" s="1"/>
  <c r="I26" i="17" s="1"/>
  <c r="I13" i="21" s="1"/>
  <c r="M23" i="20"/>
  <c r="K23" i="20"/>
  <c r="O23" i="20"/>
  <c r="M23" i="18"/>
  <c r="N23" i="19"/>
  <c r="L23" i="17"/>
  <c r="O23" i="17"/>
  <c r="M23" i="17"/>
  <c r="K23" i="17"/>
  <c r="N23" i="17"/>
  <c r="I22" i="19"/>
  <c r="N23" i="20"/>
  <c r="L23" i="18"/>
  <c r="K23" i="18"/>
  <c r="I22" i="18"/>
  <c r="O23" i="19"/>
  <c r="J22" i="20"/>
  <c r="O22" i="17"/>
  <c r="O25" i="17" s="1"/>
  <c r="O22" i="19"/>
  <c r="O24" i="19" s="1"/>
  <c r="O27" i="19" s="1"/>
  <c r="O27" i="1" s="1"/>
  <c r="I24" i="19"/>
  <c r="I25" i="19" s="1"/>
  <c r="I23" i="19"/>
  <c r="J22" i="19"/>
  <c r="J23" i="19" s="1"/>
  <c r="J23" i="18"/>
  <c r="J24" i="18"/>
  <c r="J25" i="18" s="1"/>
  <c r="J26" i="18" s="1"/>
  <c r="J13" i="22" s="1"/>
  <c r="L22" i="18"/>
  <c r="L24" i="18" s="1"/>
  <c r="L27" i="18" s="1"/>
  <c r="L19" i="1" s="1"/>
  <c r="N22" i="20"/>
  <c r="N24" i="20" s="1"/>
  <c r="N27" i="20" s="1"/>
  <c r="N11" i="1" s="1"/>
  <c r="I22" i="20"/>
  <c r="I23" i="20" s="1"/>
  <c r="J24" i="17"/>
  <c r="J25" i="17" s="1"/>
  <c r="J26" i="17" s="1"/>
  <c r="J13" i="21" s="1"/>
  <c r="J23" i="17"/>
  <c r="I26" i="1"/>
  <c r="I23" i="17"/>
  <c r="N17" i="19"/>
  <c r="N17" i="17"/>
  <c r="M17" i="20"/>
  <c r="M22" i="20" s="1"/>
  <c r="L8" i="20"/>
  <c r="M8" i="19"/>
  <c r="K8" i="20"/>
  <c r="M17" i="18"/>
  <c r="L17" i="19"/>
  <c r="O17" i="20"/>
  <c r="O22" i="20" s="1"/>
  <c r="K17" i="20"/>
  <c r="L17" i="17"/>
  <c r="K17" i="17"/>
  <c r="N8" i="17"/>
  <c r="M17" i="17"/>
  <c r="M8" i="18"/>
  <c r="K17" i="19"/>
  <c r="K8" i="17"/>
  <c r="N8" i="18"/>
  <c r="O8" i="18"/>
  <c r="O22" i="18" s="1"/>
  <c r="L8" i="19"/>
  <c r="L22" i="19" s="1"/>
  <c r="N17" i="18"/>
  <c r="L17" i="20"/>
  <c r="N8" i="19"/>
  <c r="K8" i="19"/>
  <c r="K8" i="18"/>
  <c r="L8" i="17"/>
  <c r="L22" i="17" s="1"/>
  <c r="J27" i="18" l="1"/>
  <c r="J19" i="1" s="1"/>
  <c r="I24" i="18"/>
  <c r="I25" i="18" s="1"/>
  <c r="I23" i="18"/>
  <c r="J23" i="20"/>
  <c r="J24" i="20"/>
  <c r="J25" i="20" s="1"/>
  <c r="I18" i="1"/>
  <c r="N22" i="17"/>
  <c r="O24" i="17"/>
  <c r="O27" i="17" s="1"/>
  <c r="O35" i="1" s="1"/>
  <c r="O26" i="17"/>
  <c r="O13" i="21" s="1"/>
  <c r="O25" i="19"/>
  <c r="L26" i="18"/>
  <c r="L13" i="22" s="1"/>
  <c r="K22" i="17"/>
  <c r="K25" i="17" s="1"/>
  <c r="N25" i="17"/>
  <c r="N26" i="17"/>
  <c r="N13" i="21" s="1"/>
  <c r="L25" i="17"/>
  <c r="L26" i="17"/>
  <c r="L13" i="21" s="1"/>
  <c r="J24" i="19"/>
  <c r="J25" i="19" s="1"/>
  <c r="J26" i="19" s="1"/>
  <c r="J4" i="21" s="1"/>
  <c r="O26" i="19"/>
  <c r="O4" i="21" s="1"/>
  <c r="J26" i="1"/>
  <c r="K22" i="19"/>
  <c r="K24" i="19" s="1"/>
  <c r="K27" i="19" s="1"/>
  <c r="K27" i="1" s="1"/>
  <c r="I26" i="19"/>
  <c r="I4" i="21" s="1"/>
  <c r="I27" i="19"/>
  <c r="I27" i="1" s="1"/>
  <c r="N22" i="19"/>
  <c r="N24" i="19" s="1"/>
  <c r="N27" i="19" s="1"/>
  <c r="N27" i="1" s="1"/>
  <c r="L24" i="19"/>
  <c r="L27" i="19" s="1"/>
  <c r="L27" i="1" s="1"/>
  <c r="L25" i="19"/>
  <c r="L26" i="19"/>
  <c r="L4" i="21" s="1"/>
  <c r="L23" i="21" s="1"/>
  <c r="M22" i="19"/>
  <c r="M24" i="19" s="1"/>
  <c r="M27" i="19" s="1"/>
  <c r="M27" i="1" s="1"/>
  <c r="J27" i="19"/>
  <c r="J27" i="1" s="1"/>
  <c r="L25" i="18"/>
  <c r="N22" i="18"/>
  <c r="M22" i="18"/>
  <c r="K22" i="18"/>
  <c r="K24" i="18" s="1"/>
  <c r="K27" i="18" s="1"/>
  <c r="K19" i="1" s="1"/>
  <c r="O24" i="18"/>
  <c r="O27" i="18" s="1"/>
  <c r="O19" i="1" s="1"/>
  <c r="O26" i="18"/>
  <c r="O13" i="22" s="1"/>
  <c r="O25" i="18"/>
  <c r="M24" i="20"/>
  <c r="M27" i="20" s="1"/>
  <c r="M11" i="1" s="1"/>
  <c r="M25" i="20"/>
  <c r="M26" i="20"/>
  <c r="M4" i="22" s="1"/>
  <c r="K22" i="20"/>
  <c r="K24" i="20" s="1"/>
  <c r="K27" i="20" s="1"/>
  <c r="K11" i="1" s="1"/>
  <c r="O25" i="20"/>
  <c r="O26" i="20"/>
  <c r="O4" i="22" s="1"/>
  <c r="I24" i="20"/>
  <c r="I25" i="20" s="1"/>
  <c r="O24" i="20"/>
  <c r="O27" i="20" s="1"/>
  <c r="O11" i="1" s="1"/>
  <c r="N26" i="20"/>
  <c r="N4" i="22" s="1"/>
  <c r="N25" i="20"/>
  <c r="L22" i="20"/>
  <c r="L24" i="20" s="1"/>
  <c r="L27" i="20" s="1"/>
  <c r="L11" i="1" s="1"/>
  <c r="M22" i="17"/>
  <c r="L24" i="17"/>
  <c r="L27" i="17" s="1"/>
  <c r="L35" i="1" s="1"/>
  <c r="N24" i="17"/>
  <c r="N27" i="17" s="1"/>
  <c r="N35" i="1" s="1"/>
  <c r="M10" i="1"/>
  <c r="N10" i="1"/>
  <c r="I27" i="17"/>
  <c r="I35" i="1" s="1"/>
  <c r="J27" i="17"/>
  <c r="J35" i="1" s="1"/>
  <c r="J10" i="1"/>
  <c r="I10" i="1"/>
  <c r="N34" i="1"/>
  <c r="J18" i="1"/>
  <c r="J34" i="1"/>
  <c r="I34" i="1"/>
  <c r="O34" i="1"/>
  <c r="L17" i="22"/>
  <c r="L18" i="1"/>
  <c r="K18" i="1"/>
  <c r="O18" i="1"/>
  <c r="M26" i="1"/>
  <c r="O7" i="21"/>
  <c r="O26" i="1"/>
  <c r="O7" i="22"/>
  <c r="K26" i="17" l="1"/>
  <c r="K13" i="21" s="1"/>
  <c r="J26" i="20"/>
  <c r="J4" i="22" s="1"/>
  <c r="J27" i="20"/>
  <c r="J11" i="1" s="1"/>
  <c r="I27" i="18"/>
  <c r="I19" i="1" s="1"/>
  <c r="I26" i="18"/>
  <c r="I13" i="22" s="1"/>
  <c r="O23" i="21"/>
  <c r="M25" i="17"/>
  <c r="M26" i="17"/>
  <c r="M13" i="21" s="1"/>
  <c r="M26" i="19"/>
  <c r="M4" i="21" s="1"/>
  <c r="M25" i="19"/>
  <c r="N25" i="19"/>
  <c r="N26" i="19"/>
  <c r="N4" i="21" s="1"/>
  <c r="N23" i="21" s="1"/>
  <c r="K25" i="19"/>
  <c r="K26" i="19"/>
  <c r="K4" i="21" s="1"/>
  <c r="K23" i="21" s="1"/>
  <c r="O23" i="22"/>
  <c r="M26" i="18"/>
  <c r="M13" i="22" s="1"/>
  <c r="M16" i="22" s="1"/>
  <c r="M25" i="18"/>
  <c r="M18" i="1"/>
  <c r="K25" i="18"/>
  <c r="K26" i="18"/>
  <c r="K13" i="22" s="1"/>
  <c r="N25" i="18"/>
  <c r="N26" i="18"/>
  <c r="N13" i="22" s="1"/>
  <c r="N17" i="22" s="1"/>
  <c r="M24" i="18"/>
  <c r="M27" i="18" s="1"/>
  <c r="M19" i="1" s="1"/>
  <c r="N24" i="18"/>
  <c r="N27" i="18" s="1"/>
  <c r="N19" i="1" s="1"/>
  <c r="L10" i="1"/>
  <c r="I26" i="20"/>
  <c r="I4" i="22" s="1"/>
  <c r="I27" i="20"/>
  <c r="I11" i="1" s="1"/>
  <c r="K26" i="20"/>
  <c r="K4" i="22" s="1"/>
  <c r="K25" i="20"/>
  <c r="L25" i="20"/>
  <c r="L26" i="20"/>
  <c r="L4" i="22" s="1"/>
  <c r="L23" i="22" s="1"/>
  <c r="M34" i="1"/>
  <c r="M24" i="17"/>
  <c r="M27" i="17" s="1"/>
  <c r="M35" i="1" s="1"/>
  <c r="M7" i="22"/>
  <c r="M8" i="22" s="1"/>
  <c r="K7" i="21"/>
  <c r="K8" i="21" s="1"/>
  <c r="K10" i="1"/>
  <c r="N26" i="1"/>
  <c r="O10" i="1"/>
  <c r="I8" i="22"/>
  <c r="J17" i="22"/>
  <c r="J8" i="22"/>
  <c r="I17" i="22"/>
  <c r="I8" i="21"/>
  <c r="J8" i="21"/>
  <c r="O17" i="21"/>
  <c r="J17" i="21"/>
  <c r="I17" i="21"/>
  <c r="L7" i="22"/>
  <c r="O17" i="22"/>
  <c r="O8" i="21"/>
  <c r="O8" i="22"/>
  <c r="L26" i="1"/>
  <c r="K26" i="1"/>
  <c r="N18" i="1"/>
  <c r="M16" i="21"/>
  <c r="N7" i="21"/>
  <c r="L7" i="21"/>
  <c r="L8" i="21" s="1"/>
  <c r="K16" i="22"/>
  <c r="K17" i="22" s="1"/>
  <c r="N7" i="22"/>
  <c r="N8" i="22" s="1"/>
  <c r="L34" i="1"/>
  <c r="M23" i="21" l="1"/>
  <c r="N8" i="21"/>
  <c r="M7" i="21"/>
  <c r="M8" i="21" s="1"/>
  <c r="O22" i="21"/>
  <c r="O24" i="21" s="1"/>
  <c r="O27" i="21" s="1"/>
  <c r="O31" i="1" s="1"/>
  <c r="K23" i="22"/>
  <c r="O22" i="22"/>
  <c r="O25" i="22" s="1"/>
  <c r="M23" i="22"/>
  <c r="N23" i="22"/>
  <c r="L8" i="22"/>
  <c r="L22" i="22" s="1"/>
  <c r="L26" i="22" s="1"/>
  <c r="L4" i="2" s="1"/>
  <c r="I22" i="22"/>
  <c r="I23" i="22" s="1"/>
  <c r="O26" i="22"/>
  <c r="O4" i="2" s="1"/>
  <c r="J22" i="22"/>
  <c r="J23" i="22" s="1"/>
  <c r="N22" i="22"/>
  <c r="N24" i="22" s="1"/>
  <c r="N27" i="22" s="1"/>
  <c r="N15" i="1" s="1"/>
  <c r="I22" i="21"/>
  <c r="I23" i="21" s="1"/>
  <c r="J22" i="21"/>
  <c r="J23" i="21" s="1"/>
  <c r="I24" i="21"/>
  <c r="I25" i="21" s="1"/>
  <c r="K7" i="22"/>
  <c r="K8" i="22" s="1"/>
  <c r="M17" i="21"/>
  <c r="L17" i="21"/>
  <c r="L22" i="21" s="1"/>
  <c r="N17" i="21"/>
  <c r="N22" i="21" s="1"/>
  <c r="K16" i="21"/>
  <c r="K17" i="21" s="1"/>
  <c r="K22" i="21" s="1"/>
  <c r="M17" i="22"/>
  <c r="M22" i="22" s="1"/>
  <c r="M24" i="22" s="1"/>
  <c r="M27" i="22" s="1"/>
  <c r="M15" i="1" s="1"/>
  <c r="O24" i="22" l="1"/>
  <c r="O27" i="22" s="1"/>
  <c r="O15" i="1" s="1"/>
  <c r="L25" i="22"/>
  <c r="M22" i="21"/>
  <c r="M26" i="21" s="1"/>
  <c r="M13" i="2" s="1"/>
  <c r="O26" i="21"/>
  <c r="O13" i="2" s="1"/>
  <c r="O25" i="21"/>
  <c r="J24" i="21"/>
  <c r="J25" i="21" s="1"/>
  <c r="J26" i="21" s="1"/>
  <c r="J13" i="2" s="1"/>
  <c r="I24" i="22"/>
  <c r="I25" i="22" s="1"/>
  <c r="J24" i="22"/>
  <c r="J25" i="22" s="1"/>
  <c r="L24" i="22"/>
  <c r="L27" i="22" s="1"/>
  <c r="L15" i="1" s="1"/>
  <c r="K22" i="22"/>
  <c r="J27" i="22"/>
  <c r="J15" i="1" s="1"/>
  <c r="J26" i="22"/>
  <c r="J4" i="2" s="1"/>
  <c r="O23" i="2"/>
  <c r="N25" i="22"/>
  <c r="N26" i="22"/>
  <c r="N4" i="2" s="1"/>
  <c r="M26" i="22"/>
  <c r="M4" i="2" s="1"/>
  <c r="M25" i="22"/>
  <c r="I27" i="22"/>
  <c r="I15" i="1" s="1"/>
  <c r="I26" i="22"/>
  <c r="I4" i="2" s="1"/>
  <c r="L26" i="21"/>
  <c r="L13" i="2" s="1"/>
  <c r="L23" i="2" s="1"/>
  <c r="L24" i="21"/>
  <c r="L27" i="21" s="1"/>
  <c r="L31" i="1" s="1"/>
  <c r="L25" i="21"/>
  <c r="K25" i="21"/>
  <c r="K26" i="21"/>
  <c r="K13" i="2" s="1"/>
  <c r="N25" i="21"/>
  <c r="N26" i="21"/>
  <c r="N13" i="2" s="1"/>
  <c r="J27" i="21"/>
  <c r="J31" i="1" s="1"/>
  <c r="K24" i="21"/>
  <c r="K27" i="21" s="1"/>
  <c r="K31" i="1" s="1"/>
  <c r="N24" i="21"/>
  <c r="N27" i="21" s="1"/>
  <c r="N31" i="1" s="1"/>
  <c r="I26" i="21"/>
  <c r="I13" i="2" s="1"/>
  <c r="I27" i="21"/>
  <c r="I31" i="1" s="1"/>
  <c r="L14" i="1"/>
  <c r="N14" i="1"/>
  <c r="O30" i="1"/>
  <c r="J30" i="1"/>
  <c r="I30" i="1"/>
  <c r="I14" i="1"/>
  <c r="J14" i="1"/>
  <c r="O14" i="1"/>
  <c r="L30" i="1"/>
  <c r="M30" i="1" l="1"/>
  <c r="M24" i="21"/>
  <c r="M27" i="21" s="1"/>
  <c r="M31" i="1" s="1"/>
  <c r="M25" i="21"/>
  <c r="K25" i="22"/>
  <c r="K26" i="22"/>
  <c r="K4" i="2" s="1"/>
  <c r="K23" i="2" s="1"/>
  <c r="M23" i="2"/>
  <c r="N23" i="2"/>
  <c r="K24" i="22"/>
  <c r="K27" i="22" s="1"/>
  <c r="K15" i="1" s="1"/>
  <c r="J8" i="2"/>
  <c r="I17" i="2"/>
  <c r="J17" i="2"/>
  <c r="K14" i="1"/>
  <c r="I8" i="2"/>
  <c r="M14" i="1"/>
  <c r="N30" i="1"/>
  <c r="K30" i="1"/>
  <c r="O7" i="2"/>
  <c r="O8" i="2" s="1"/>
  <c r="L16" i="2"/>
  <c r="L17" i="2" s="1"/>
  <c r="O16" i="2"/>
  <c r="J22" i="2" l="1"/>
  <c r="I22" i="2"/>
  <c r="I23" i="2" s="1"/>
  <c r="J23" i="2"/>
  <c r="J24" i="2"/>
  <c r="J25" i="2" s="1"/>
  <c r="K7" i="2"/>
  <c r="K8" i="2" s="1"/>
  <c r="K16" i="2"/>
  <c r="K17" i="2" s="1"/>
  <c r="M7" i="2"/>
  <c r="M8" i="2" s="1"/>
  <c r="L7" i="2"/>
  <c r="L8" i="2" s="1"/>
  <c r="L22" i="2" s="1"/>
  <c r="L25" i="2" s="1"/>
  <c r="N7" i="2"/>
  <c r="N8" i="2" s="1"/>
  <c r="M16" i="2"/>
  <c r="M17" i="2" s="1"/>
  <c r="N16" i="2"/>
  <c r="N17" i="2" s="1"/>
  <c r="O17" i="2"/>
  <c r="O22" i="2" s="1"/>
  <c r="M22" i="2" l="1"/>
  <c r="M25" i="2" s="1"/>
  <c r="K22" i="2"/>
  <c r="K25" i="2" s="1"/>
  <c r="L24" i="2"/>
  <c r="L27" i="2" s="1"/>
  <c r="I24" i="2"/>
  <c r="I25" i="2" s="1"/>
  <c r="I27" i="2" s="1"/>
  <c r="L26" i="2"/>
  <c r="L23" i="1" s="1"/>
  <c r="N22" i="2"/>
  <c r="N25" i="2" s="1"/>
  <c r="M26" i="2"/>
  <c r="M23" i="1" s="1"/>
  <c r="O24" i="2"/>
  <c r="O27" i="2" s="1"/>
  <c r="O26" i="2"/>
  <c r="O23" i="1" s="1"/>
  <c r="O25" i="2"/>
  <c r="J27" i="2"/>
  <c r="J26" i="2"/>
  <c r="J23" i="1" s="1"/>
  <c r="J22" i="1"/>
  <c r="I22" i="1"/>
  <c r="J24" i="1"/>
  <c r="M24" i="2" l="1"/>
  <c r="M27" i="2" s="1"/>
  <c r="K24" i="2"/>
  <c r="K27" i="2" s="1"/>
  <c r="K26" i="2"/>
  <c r="K23" i="1" s="1"/>
  <c r="K24" i="1" s="1"/>
  <c r="I26" i="2"/>
  <c r="I23" i="1" s="1"/>
  <c r="N26" i="2"/>
  <c r="N23" i="1" s="1"/>
  <c r="N24" i="1" s="1"/>
  <c r="N24" i="2"/>
  <c r="N27" i="2" s="1"/>
  <c r="M24" i="1"/>
  <c r="K22" i="1"/>
  <c r="L22" i="1"/>
  <c r="I24" i="1"/>
  <c r="M22" i="1"/>
  <c r="N22" i="1"/>
  <c r="O22" i="1"/>
  <c r="L24" i="1"/>
  <c r="O24" i="1"/>
  <c r="K34" i="1"/>
  <c r="K24" i="17"/>
  <c r="K27" i="17" s="1"/>
  <c r="K35" i="1" s="1"/>
</calcChain>
</file>

<file path=xl/sharedStrings.xml><?xml version="1.0" encoding="utf-8"?>
<sst xmlns="http://schemas.openxmlformats.org/spreadsheetml/2006/main" count="579" uniqueCount="96">
  <si>
    <t>Note: Melon Concentrate can not be stacked on Mixed Fruit Concentrate</t>
  </si>
  <si>
    <t>Parona Concentrate can be stacked on Mixed fruit, but you will only get 30% max</t>
  </si>
  <si>
    <t>Laserman's Outernauts 3* Beast Calculator</t>
  </si>
  <si>
    <t xml:space="preserve">So would advise you use Melon+Parona, or Mixed fruit. </t>
  </si>
  <si>
    <t>Bootemate and Jugs can not be used together.</t>
  </si>
  <si>
    <t>0= no boost used, 1= boost used.</t>
  </si>
  <si>
    <t>Set Beast Rarity</t>
  </si>
  <si>
    <t>Epic</t>
  </si>
  <si>
    <t>RF</t>
  </si>
  <si>
    <t>Beast Stats</t>
  </si>
  <si>
    <t>Boost used</t>
  </si>
  <si>
    <t>Health</t>
  </si>
  <si>
    <t>Stamina</t>
  </si>
  <si>
    <t>Attack</t>
  </si>
  <si>
    <t>Defense</t>
  </si>
  <si>
    <t>Cos Atk</t>
  </si>
  <si>
    <t>Cos Def</t>
  </si>
  <si>
    <t>Speed</t>
  </si>
  <si>
    <t>Jugs</t>
  </si>
  <si>
    <t>Boostmate</t>
  </si>
  <si>
    <t>Mixed Fruit</t>
  </si>
  <si>
    <t>Melon</t>
  </si>
  <si>
    <t>Parona</t>
  </si>
  <si>
    <t>Main</t>
  </si>
  <si>
    <t>input</t>
  </si>
  <si>
    <t>Pet name</t>
  </si>
  <si>
    <t>add stats</t>
  </si>
  <si>
    <t>main 1*</t>
  </si>
  <si>
    <t>Beast 5</t>
  </si>
  <si>
    <t>Main 1 2*</t>
  </si>
  <si>
    <t>Beast 3 1*</t>
  </si>
  <si>
    <t>Beast 6</t>
  </si>
  <si>
    <t>Main 3*</t>
  </si>
  <si>
    <t>if Roids</t>
  </si>
  <si>
    <t>2nd main</t>
  </si>
  <si>
    <t>2nd main 1*</t>
  </si>
  <si>
    <t>Beast 7</t>
  </si>
  <si>
    <t>2nd Main 2*</t>
  </si>
  <si>
    <t>beast 4 1*</t>
  </si>
  <si>
    <t>Beast 8</t>
  </si>
  <si>
    <t>Main beast</t>
  </si>
  <si>
    <t>Roids 0*</t>
  </si>
  <si>
    <t>1*</t>
  </si>
  <si>
    <t>2*</t>
  </si>
  <si>
    <t>3*</t>
  </si>
  <si>
    <t>0*</t>
  </si>
  <si>
    <t>https://www.facebook.com/groups/OuternautsNutz/</t>
  </si>
  <si>
    <t>https://www.facebook.com/groups/outernauts/</t>
  </si>
  <si>
    <t>Slot 1</t>
  </si>
  <si>
    <t>HP</t>
  </si>
  <si>
    <t>Stam</t>
  </si>
  <si>
    <t>SF</t>
  </si>
  <si>
    <t>current</t>
  </si>
  <si>
    <t>Slot 2 beast</t>
  </si>
  <si>
    <t>if fixed</t>
  </si>
  <si>
    <t>Boost</t>
  </si>
  <si>
    <t>if conc</t>
  </si>
  <si>
    <t>Slot 1 beast</t>
  </si>
  <si>
    <t>Juice Jugs</t>
  </si>
  <si>
    <t>pts (atk, def, c atk, c def, spd)</t>
  </si>
  <si>
    <t>TOTAL</t>
  </si>
  <si>
    <t>Boostmate Conc</t>
  </si>
  <si>
    <t>pts all stats</t>
  </si>
  <si>
    <t>Mixed fruit Conc</t>
  </si>
  <si>
    <t>all stats</t>
  </si>
  <si>
    <t>Melon Conc</t>
  </si>
  <si>
    <t>Atk/Cos Atk</t>
  </si>
  <si>
    <t>Slot 2</t>
  </si>
  <si>
    <t>Parona Conc</t>
  </si>
  <si>
    <t>def/cos def</t>
  </si>
  <si>
    <t>If conc</t>
  </si>
  <si>
    <t>Result</t>
  </si>
  <si>
    <t>increase</t>
  </si>
  <si>
    <t>total</t>
  </si>
  <si>
    <t>Common</t>
  </si>
  <si>
    <t>1 star</t>
  </si>
  <si>
    <t>on</t>
  </si>
  <si>
    <t>Uncommon</t>
  </si>
  <si>
    <t>2 star</t>
  </si>
  <si>
    <t>off</t>
  </si>
  <si>
    <t>Rare</t>
  </si>
  <si>
    <t>3 star</t>
  </si>
  <si>
    <t>Elite</t>
  </si>
  <si>
    <t>Legend</t>
  </si>
  <si>
    <t>Main 3</t>
  </si>
  <si>
    <t>Main 4</t>
  </si>
  <si>
    <t>Fuse Level</t>
  </si>
  <si>
    <t xml:space="preserve"> </t>
  </si>
  <si>
    <t>1 Star</t>
  </si>
  <si>
    <t>Beast name</t>
  </si>
  <si>
    <t>no boost</t>
  </si>
  <si>
    <t>2 Star</t>
  </si>
  <si>
    <t>end result</t>
  </si>
  <si>
    <t>boosted</t>
  </si>
  <si>
    <t>wys</t>
  </si>
  <si>
    <t>insert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</si>
</sst>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43">
    <xf numFmtId="0" fontId="0" fillId="0" borderId="0" xfId="0"/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/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/>
    <xf numFmtId="0" fontId="0" fillId="0" borderId="12" xfId="0" applyBorder="1"/>
    <xf numFmtId="0" fontId="0" fillId="0" borderId="18" xfId="0" applyBorder="1"/>
    <xf numFmtId="0" fontId="0" fillId="3" borderId="0" xfId="0" applyFill="1"/>
    <xf numFmtId="0" fontId="0" fillId="4" borderId="0" xfId="0" applyFill="1" applyBorder="1"/>
    <xf numFmtId="9" fontId="0" fillId="4" borderId="0" xfId="0" applyNumberFormat="1" applyFill="1" applyBorder="1"/>
    <xf numFmtId="0" fontId="0" fillId="6" borderId="1" xfId="0" applyFill="1" applyBorder="1"/>
    <xf numFmtId="0" fontId="0" fillId="2" borderId="1" xfId="0" applyFill="1" applyBorder="1"/>
    <xf numFmtId="0" fontId="0" fillId="5" borderId="1" xfId="0" applyFill="1" applyBorder="1"/>
    <xf numFmtId="0" fontId="0" fillId="7" borderId="1" xfId="0" applyFill="1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7" borderId="15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16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" fillId="0" borderId="0" xfId="1"/>
    <xf numFmtId="0" fontId="0" fillId="0" borderId="2" xfId="0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0" xfId="0" applyBorder="1" applyAlignment="1"/>
    <xf numFmtId="0" fontId="0" fillId="7" borderId="0" xfId="0" applyFill="1"/>
    <xf numFmtId="0" fontId="0" fillId="7" borderId="13" xfId="0" applyFill="1" applyBorder="1"/>
    <xf numFmtId="0" fontId="0" fillId="7" borderId="14" xfId="0" applyFill="1" applyBorder="1"/>
    <xf numFmtId="0" fontId="0" fillId="7" borderId="4" xfId="0" applyFill="1" applyBorder="1"/>
    <xf numFmtId="0" fontId="0" fillId="7" borderId="5" xfId="0" applyFill="1" applyBorder="1"/>
    <xf numFmtId="0" fontId="0" fillId="7" borderId="2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8" borderId="13" xfId="0" applyFill="1" applyBorder="1"/>
    <xf numFmtId="9" fontId="0" fillId="8" borderId="13" xfId="0" applyNumberFormat="1" applyFill="1" applyBorder="1"/>
    <xf numFmtId="0" fontId="0" fillId="8" borderId="14" xfId="0" applyFill="1" applyBorder="1"/>
    <xf numFmtId="0" fontId="0" fillId="8" borderId="19" xfId="0" applyFill="1" applyBorder="1"/>
    <xf numFmtId="9" fontId="0" fillId="8" borderId="19" xfId="0" applyNumberFormat="1" applyFill="1" applyBorder="1"/>
    <xf numFmtId="0" fontId="0" fillId="8" borderId="7" xfId="0" applyFill="1" applyBorder="1"/>
    <xf numFmtId="0" fontId="0" fillId="8" borderId="4" xfId="0" applyFill="1" applyBorder="1"/>
    <xf numFmtId="9" fontId="0" fillId="8" borderId="4" xfId="0" applyNumberFormat="1" applyFill="1" applyBorder="1"/>
    <xf numFmtId="0" fontId="0" fillId="8" borderId="5" xfId="0" applyFill="1" applyBorder="1"/>
    <xf numFmtId="0" fontId="0" fillId="8" borderId="0" xfId="0" applyFill="1"/>
    <xf numFmtId="0" fontId="0" fillId="8" borderId="2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1" xfId="0" applyFill="1" applyBorder="1" applyAlignment="1" applyProtection="1">
      <alignment horizontal="center"/>
      <protection locked="0"/>
    </xf>
    <xf numFmtId="0" fontId="0" fillId="8" borderId="9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9" borderId="1" xfId="0" applyFill="1" applyBorder="1" applyAlignment="1" applyProtection="1">
      <alignment horizontal="center"/>
      <protection locked="0"/>
    </xf>
    <xf numFmtId="0" fontId="0" fillId="4" borderId="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5" borderId="15" xfId="0" applyFill="1" applyBorder="1" applyAlignment="1" applyProtection="1">
      <alignment horizontal="center"/>
    </xf>
    <xf numFmtId="0" fontId="0" fillId="3" borderId="1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" xfId="0" applyFill="1" applyBorder="1"/>
    <xf numFmtId="0" fontId="0" fillId="0" borderId="1" xfId="0" applyBorder="1" applyAlignment="1" applyProtection="1">
      <alignment horizontal="center"/>
      <protection locked="0"/>
    </xf>
    <xf numFmtId="0" fontId="0" fillId="6" borderId="1" xfId="0" applyFill="1" applyBorder="1" applyProtection="1">
      <protection locked="0"/>
    </xf>
    <xf numFmtId="0" fontId="0" fillId="7" borderId="2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7" borderId="1" xfId="0" applyFill="1" applyBorder="1" applyAlignment="1" applyProtection="1">
      <alignment horizontal="center"/>
      <protection locked="0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10" borderId="9" xfId="0" applyFill="1" applyBorder="1" applyAlignment="1" applyProtection="1">
      <protection locked="0"/>
    </xf>
    <xf numFmtId="0" fontId="0" fillId="0" borderId="11" xfId="0" applyBorder="1" applyAlignment="1" applyProtection="1"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6" xfId="0" applyBorder="1" applyAlignment="1" applyProtection="1">
      <alignment horizontal="center"/>
      <protection locked="0"/>
    </xf>
    <xf numFmtId="0" fontId="0" fillId="7" borderId="2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6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Fill="1" applyBorder="1"/>
    <xf numFmtId="0" fontId="0" fillId="5" borderId="2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5" borderId="6" xfId="0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2" borderId="2" xfId="0" applyFill="1" applyBorder="1" applyAlignment="1" applyProtection="1">
      <alignment horizontal="center"/>
    </xf>
    <xf numFmtId="0" fontId="0" fillId="7" borderId="2" xfId="0" applyFill="1" applyBorder="1" applyAlignment="1" applyProtection="1">
      <alignment horizontal="center"/>
    </xf>
    <xf numFmtId="0" fontId="0" fillId="5" borderId="2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0" fillId="7" borderId="6" xfId="0" applyFill="1" applyBorder="1" applyAlignment="1" applyProtection="1">
      <alignment horizontal="center"/>
    </xf>
    <xf numFmtId="0" fontId="0" fillId="5" borderId="6" xfId="0" applyFill="1" applyBorder="1" applyAlignment="1" applyProtection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8</xdr:row>
      <xdr:rowOff>95250</xdr:rowOff>
    </xdr:from>
    <xdr:to>
      <xdr:col>3</xdr:col>
      <xdr:colOff>409575</xdr:colOff>
      <xdr:row>10</xdr:row>
      <xdr:rowOff>0</xdr:rowOff>
    </xdr:to>
    <xdr:cxnSp macro="">
      <xdr:nvCxnSpPr>
        <xdr:cNvPr id="19" name="Straight Arrow Connector 18"/>
        <xdr:cNvCxnSpPr/>
      </xdr:nvCxnSpPr>
      <xdr:spPr>
        <a:xfrm>
          <a:off x="2314575" y="1676400"/>
          <a:ext cx="40957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1057275</xdr:colOff>
      <xdr:row>12</xdr:row>
      <xdr:rowOff>0</xdr:rowOff>
    </xdr:from>
    <xdr:to>
      <xdr:col>3</xdr:col>
      <xdr:colOff>420584</xdr:colOff>
      <xdr:row>12</xdr:row>
      <xdr:rowOff>114300</xdr:rowOff>
    </xdr:to>
    <xdr:cxnSp macro="">
      <xdr:nvCxnSpPr>
        <xdr:cNvPr id="20" name="Straight Arrow Connector 19"/>
        <xdr:cNvCxnSpPr/>
      </xdr:nvCxnSpPr>
      <xdr:spPr>
        <a:xfrm flipV="1">
          <a:off x="2276475" y="2381250"/>
          <a:ext cx="458684" cy="114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16</xdr:row>
      <xdr:rowOff>104775</xdr:rowOff>
    </xdr:from>
    <xdr:to>
      <xdr:col>3</xdr:col>
      <xdr:colOff>419100</xdr:colOff>
      <xdr:row>18</xdr:row>
      <xdr:rowOff>0</xdr:rowOff>
    </xdr:to>
    <xdr:cxnSp macro="">
      <xdr:nvCxnSpPr>
        <xdr:cNvPr id="21" name="Straight Arrow Connector 20"/>
        <xdr:cNvCxnSpPr/>
      </xdr:nvCxnSpPr>
      <xdr:spPr>
        <a:xfrm>
          <a:off x="2314575" y="3286125"/>
          <a:ext cx="419100" cy="2952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1057275</xdr:colOff>
      <xdr:row>20</xdr:row>
      <xdr:rowOff>12370</xdr:rowOff>
    </xdr:from>
    <xdr:to>
      <xdr:col>3</xdr:col>
      <xdr:colOff>445325</xdr:colOff>
      <xdr:row>20</xdr:row>
      <xdr:rowOff>104776</xdr:rowOff>
    </xdr:to>
    <xdr:cxnSp macro="">
      <xdr:nvCxnSpPr>
        <xdr:cNvPr id="22" name="Straight Arrow Connector 21"/>
        <xdr:cNvCxnSpPr/>
      </xdr:nvCxnSpPr>
      <xdr:spPr>
        <a:xfrm flipV="1">
          <a:off x="2276475" y="3993820"/>
          <a:ext cx="483425" cy="9240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24</xdr:row>
      <xdr:rowOff>114300</xdr:rowOff>
    </xdr:from>
    <xdr:to>
      <xdr:col>3</xdr:col>
      <xdr:colOff>438150</xdr:colOff>
      <xdr:row>26</xdr:row>
      <xdr:rowOff>0</xdr:rowOff>
    </xdr:to>
    <xdr:cxnSp macro="">
      <xdr:nvCxnSpPr>
        <xdr:cNvPr id="23" name="Straight Arrow Connector 22"/>
        <xdr:cNvCxnSpPr/>
      </xdr:nvCxnSpPr>
      <xdr:spPr>
        <a:xfrm>
          <a:off x="2314575" y="4895850"/>
          <a:ext cx="438150" cy="2857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28</xdr:row>
      <xdr:rowOff>0</xdr:rowOff>
    </xdr:from>
    <xdr:to>
      <xdr:col>3</xdr:col>
      <xdr:colOff>445325</xdr:colOff>
      <xdr:row>28</xdr:row>
      <xdr:rowOff>104776</xdr:rowOff>
    </xdr:to>
    <xdr:cxnSp macro="">
      <xdr:nvCxnSpPr>
        <xdr:cNvPr id="24" name="Straight Arrow Connector 23"/>
        <xdr:cNvCxnSpPr/>
      </xdr:nvCxnSpPr>
      <xdr:spPr>
        <a:xfrm flipV="1">
          <a:off x="2314575" y="5581650"/>
          <a:ext cx="445325" cy="10477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1057275</xdr:colOff>
      <xdr:row>32</xdr:row>
      <xdr:rowOff>95250</xdr:rowOff>
    </xdr:from>
    <xdr:to>
      <xdr:col>3</xdr:col>
      <xdr:colOff>466725</xdr:colOff>
      <xdr:row>34</xdr:row>
      <xdr:rowOff>0</xdr:rowOff>
    </xdr:to>
    <xdr:cxnSp macro="">
      <xdr:nvCxnSpPr>
        <xdr:cNvPr id="25" name="Straight Arrow Connector 24"/>
        <xdr:cNvCxnSpPr/>
      </xdr:nvCxnSpPr>
      <xdr:spPr>
        <a:xfrm>
          <a:off x="2276475" y="6477000"/>
          <a:ext cx="504825" cy="3048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1057275</xdr:colOff>
      <xdr:row>36</xdr:row>
      <xdr:rowOff>0</xdr:rowOff>
    </xdr:from>
    <xdr:to>
      <xdr:col>3</xdr:col>
      <xdr:colOff>482435</xdr:colOff>
      <xdr:row>36</xdr:row>
      <xdr:rowOff>114300</xdr:rowOff>
    </xdr:to>
    <xdr:cxnSp macro="">
      <xdr:nvCxnSpPr>
        <xdr:cNvPr id="26" name="Straight Arrow Connector 25"/>
        <xdr:cNvCxnSpPr/>
      </xdr:nvCxnSpPr>
      <xdr:spPr>
        <a:xfrm flipV="1">
          <a:off x="2276475" y="7181850"/>
          <a:ext cx="520535" cy="11430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10</xdr:row>
      <xdr:rowOff>95250</xdr:rowOff>
    </xdr:from>
    <xdr:to>
      <xdr:col>5</xdr:col>
      <xdr:colOff>409575</xdr:colOff>
      <xdr:row>14</xdr:row>
      <xdr:rowOff>9525</xdr:rowOff>
    </xdr:to>
    <xdr:cxnSp macro="">
      <xdr:nvCxnSpPr>
        <xdr:cNvPr id="27" name="Straight Arrow Connector 26"/>
        <xdr:cNvCxnSpPr/>
      </xdr:nvCxnSpPr>
      <xdr:spPr>
        <a:xfrm>
          <a:off x="3276600" y="2076450"/>
          <a:ext cx="666750" cy="714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16</xdr:row>
      <xdr:rowOff>12370</xdr:rowOff>
    </xdr:from>
    <xdr:to>
      <xdr:col>5</xdr:col>
      <xdr:colOff>408214</xdr:colOff>
      <xdr:row>18</xdr:row>
      <xdr:rowOff>95250</xdr:rowOff>
    </xdr:to>
    <xdr:cxnSp macro="">
      <xdr:nvCxnSpPr>
        <xdr:cNvPr id="28" name="Straight Arrow Connector 27"/>
        <xdr:cNvCxnSpPr/>
      </xdr:nvCxnSpPr>
      <xdr:spPr>
        <a:xfrm flipV="1">
          <a:off x="3276600" y="3193720"/>
          <a:ext cx="665389" cy="48293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952500</xdr:colOff>
      <xdr:row>26</xdr:row>
      <xdr:rowOff>95250</xdr:rowOff>
    </xdr:from>
    <xdr:to>
      <xdr:col>5</xdr:col>
      <xdr:colOff>409575</xdr:colOff>
      <xdr:row>30</xdr:row>
      <xdr:rowOff>9525</xdr:rowOff>
    </xdr:to>
    <xdr:cxnSp macro="">
      <xdr:nvCxnSpPr>
        <xdr:cNvPr id="29" name="Straight Arrow Connector 28"/>
        <xdr:cNvCxnSpPr/>
      </xdr:nvCxnSpPr>
      <xdr:spPr>
        <a:xfrm>
          <a:off x="3267075" y="5276850"/>
          <a:ext cx="676275" cy="7143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32</xdr:row>
      <xdr:rowOff>12370</xdr:rowOff>
    </xdr:from>
    <xdr:to>
      <xdr:col>5</xdr:col>
      <xdr:colOff>408214</xdr:colOff>
      <xdr:row>34</xdr:row>
      <xdr:rowOff>95250</xdr:rowOff>
    </xdr:to>
    <xdr:cxnSp macro="">
      <xdr:nvCxnSpPr>
        <xdr:cNvPr id="30" name="Straight Arrow Connector 29"/>
        <xdr:cNvCxnSpPr/>
      </xdr:nvCxnSpPr>
      <xdr:spPr>
        <a:xfrm flipV="1">
          <a:off x="3276600" y="6394120"/>
          <a:ext cx="665389" cy="48293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14</xdr:row>
      <xdr:rowOff>104775</xdr:rowOff>
    </xdr:from>
    <xdr:to>
      <xdr:col>6</xdr:col>
      <xdr:colOff>457200</xdr:colOff>
      <xdr:row>22</xdr:row>
      <xdr:rowOff>0</xdr:rowOff>
    </xdr:to>
    <xdr:cxnSp macro="">
      <xdr:nvCxnSpPr>
        <xdr:cNvPr id="31" name="Straight Arrow Connector 30"/>
        <xdr:cNvCxnSpPr/>
      </xdr:nvCxnSpPr>
      <xdr:spPr>
        <a:xfrm>
          <a:off x="4352925" y="2886075"/>
          <a:ext cx="457200" cy="149542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24741</xdr:rowOff>
    </xdr:from>
    <xdr:to>
      <xdr:col>6</xdr:col>
      <xdr:colOff>432955</xdr:colOff>
      <xdr:row>30</xdr:row>
      <xdr:rowOff>123825</xdr:rowOff>
    </xdr:to>
    <xdr:cxnSp macro="">
      <xdr:nvCxnSpPr>
        <xdr:cNvPr id="32" name="Straight Arrow Connector 31"/>
        <xdr:cNvCxnSpPr/>
      </xdr:nvCxnSpPr>
      <xdr:spPr>
        <a:xfrm flipV="1">
          <a:off x="4352925" y="4806291"/>
          <a:ext cx="432955" cy="129923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131122</xdr:colOff>
      <xdr:row>39</xdr:row>
      <xdr:rowOff>19256</xdr:rowOff>
    </xdr:from>
    <xdr:to>
      <xdr:col>5</xdr:col>
      <xdr:colOff>331271</xdr:colOff>
      <xdr:row>43</xdr:row>
      <xdr:rowOff>135991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699" y="7639256"/>
          <a:ext cx="2874476" cy="898273"/>
        </a:xfrm>
        <a:prstGeom prst="rect">
          <a:avLst/>
        </a:prstGeom>
      </xdr:spPr>
    </xdr:pic>
    <xdr:clientData/>
  </xdr:twoCellAnchor>
  <xdr:twoCellAnchor editAs="oneCell">
    <xdr:from>
      <xdr:col>16</xdr:col>
      <xdr:colOff>12369</xdr:colOff>
      <xdr:row>38</xdr:row>
      <xdr:rowOff>12370</xdr:rowOff>
    </xdr:from>
    <xdr:to>
      <xdr:col>20</xdr:col>
      <xdr:colOff>386920</xdr:colOff>
      <xdr:row>43</xdr:row>
      <xdr:rowOff>32781</xdr:rowOff>
    </xdr:to>
    <xdr:pic>
      <xdr:nvPicPr>
        <xdr:cNvPr id="34" name="Picture 3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2294" y="7594270"/>
          <a:ext cx="3355876" cy="106816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Book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final fuse"/>
      <sheetName val="Main 2"/>
      <sheetName val="2nd main 2"/>
      <sheetName val="main 1"/>
      <sheetName val="beast 3"/>
      <sheetName val="2nd main 1"/>
      <sheetName val="beast 4"/>
      <sheetName val="lis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facebook.com/groups/outernauts/" TargetMode="External"/><Relationship Id="rId1" Type="http://schemas.openxmlformats.org/officeDocument/2006/relationships/hyperlink" Target="https://www.facebook.com/groups/OuternautsNutz/" TargetMode="External"/><Relationship Id="rId4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tabSelected="1" topLeftCell="B1" zoomScale="78" zoomScaleNormal="78" workbookViewId="0">
      <selection activeCell="W42" sqref="W42"/>
    </sheetView>
  </sheetViews>
  <sheetFormatPr defaultRowHeight="15" x14ac:dyDescent="0.25"/>
  <cols>
    <col min="3" max="3" width="15.42578125" customWidth="1"/>
    <col min="4" max="4" width="11.42578125" customWidth="1"/>
    <col min="5" max="5" width="4.28515625" customWidth="1"/>
    <col min="6" max="6" width="11.5703125" customWidth="1"/>
    <col min="7" max="7" width="11.28515625" customWidth="1"/>
    <col min="8" max="8" width="10" customWidth="1"/>
    <col min="18" max="19" width="10.85546875" customWidth="1"/>
  </cols>
  <sheetData>
    <row r="1" spans="1:23" x14ac:dyDescent="0.25">
      <c r="A1" s="1"/>
      <c r="B1" s="1"/>
      <c r="C1" s="1"/>
      <c r="D1" s="1"/>
      <c r="E1" s="1"/>
      <c r="F1" s="1"/>
      <c r="G1" s="1"/>
      <c r="H1" s="1"/>
      <c r="I1" s="4"/>
      <c r="J1" s="4"/>
      <c r="K1" s="4"/>
      <c r="L1" s="4"/>
      <c r="M1" s="4"/>
      <c r="N1" s="4"/>
      <c r="O1" s="4"/>
      <c r="P1" s="17" t="s">
        <v>0</v>
      </c>
      <c r="Q1" s="17"/>
      <c r="R1" s="17"/>
      <c r="S1" s="17"/>
      <c r="T1" s="17"/>
      <c r="U1" s="17"/>
      <c r="V1" s="26"/>
      <c r="W1" s="17"/>
    </row>
    <row r="2" spans="1:23" ht="15.75" thickBot="1" x14ac:dyDescent="0.3">
      <c r="A2" s="1"/>
      <c r="B2" s="1"/>
      <c r="C2" s="1"/>
      <c r="D2" s="1"/>
      <c r="E2" s="1"/>
      <c r="F2" s="1"/>
      <c r="G2" s="1"/>
      <c r="H2" s="1"/>
      <c r="I2" s="4"/>
      <c r="J2" s="4"/>
      <c r="K2" s="4"/>
      <c r="L2" s="4"/>
      <c r="M2" s="4"/>
      <c r="N2" s="4"/>
      <c r="O2" s="4"/>
      <c r="P2" s="17" t="s">
        <v>1</v>
      </c>
      <c r="Q2" s="17"/>
      <c r="R2" s="17"/>
      <c r="S2" s="17"/>
      <c r="T2" s="17"/>
      <c r="U2" s="17"/>
      <c r="V2" s="26"/>
      <c r="W2" s="17"/>
    </row>
    <row r="3" spans="1:23" ht="15.75" thickBot="1" x14ac:dyDescent="0.3">
      <c r="A3" s="1"/>
      <c r="B3" s="1"/>
      <c r="C3" s="95" t="s">
        <v>2</v>
      </c>
      <c r="D3" s="96"/>
      <c r="E3" s="96"/>
      <c r="F3" s="97"/>
      <c r="G3" s="1"/>
      <c r="H3" s="98" t="s">
        <v>89</v>
      </c>
      <c r="I3" s="99"/>
      <c r="J3" s="4"/>
      <c r="K3" s="4"/>
      <c r="L3" s="4"/>
      <c r="M3" s="4"/>
      <c r="N3" s="4"/>
      <c r="O3" s="4"/>
      <c r="P3" s="17" t="s">
        <v>3</v>
      </c>
      <c r="Q3" s="17"/>
      <c r="R3" s="17"/>
      <c r="S3" s="17"/>
      <c r="T3" s="17"/>
      <c r="U3" s="17"/>
      <c r="V3" s="26"/>
      <c r="W3" s="17"/>
    </row>
    <row r="4" spans="1:23" x14ac:dyDescent="0.25">
      <c r="A4" s="1"/>
      <c r="B4" s="1"/>
      <c r="C4" s="42"/>
      <c r="D4" s="42"/>
      <c r="E4" s="42"/>
      <c r="F4" s="42"/>
      <c r="G4" s="1"/>
      <c r="H4" s="1"/>
      <c r="I4" s="4"/>
      <c r="J4" s="4"/>
      <c r="K4" s="4"/>
      <c r="L4" s="4"/>
      <c r="M4" s="4"/>
      <c r="N4" s="4"/>
      <c r="O4" s="4"/>
      <c r="P4" s="17" t="s">
        <v>4</v>
      </c>
      <c r="Q4" s="17"/>
      <c r="R4" s="17"/>
      <c r="S4" s="17"/>
      <c r="T4" s="17"/>
      <c r="U4" s="17"/>
      <c r="V4" s="26"/>
      <c r="W4" s="17"/>
    </row>
    <row r="5" spans="1:23" ht="15.75" thickBot="1" x14ac:dyDescent="0.3">
      <c r="A5" s="1"/>
      <c r="B5" s="1"/>
      <c r="C5" s="1"/>
      <c r="D5" s="1"/>
      <c r="E5" s="1"/>
      <c r="F5" s="1"/>
      <c r="G5" s="1"/>
      <c r="H5" s="1"/>
      <c r="I5" s="4"/>
      <c r="J5" s="4"/>
      <c r="K5" s="4"/>
      <c r="L5" s="4"/>
      <c r="M5" s="4"/>
      <c r="N5" s="4"/>
      <c r="O5" s="31"/>
      <c r="P5" s="31"/>
      <c r="Q5" s="30" t="s">
        <v>5</v>
      </c>
      <c r="R5" s="4"/>
      <c r="S5" s="4"/>
      <c r="T5" s="4"/>
      <c r="U5" s="4"/>
      <c r="V5" s="1"/>
      <c r="W5" s="1"/>
    </row>
    <row r="6" spans="1:23" ht="15.75" thickBot="1" x14ac:dyDescent="0.3">
      <c r="A6" s="1"/>
      <c r="B6" s="1"/>
      <c r="C6" s="3" t="s">
        <v>6</v>
      </c>
      <c r="D6" s="3" t="str">
        <f>CHOOSE(E6,List!C2,List!C3,List!C4,List!C5,List!C6,List!C7)</f>
        <v>Common</v>
      </c>
      <c r="E6" s="29">
        <v>1</v>
      </c>
      <c r="F6" s="3" t="s">
        <v>8</v>
      </c>
      <c r="G6" s="2">
        <f>List!D16</f>
        <v>0.6</v>
      </c>
      <c r="H6" s="1"/>
      <c r="I6" s="89" t="s">
        <v>9</v>
      </c>
      <c r="J6" s="90"/>
      <c r="K6" s="90"/>
      <c r="L6" s="90"/>
      <c r="M6" s="90"/>
      <c r="N6" s="90"/>
      <c r="O6" s="91"/>
      <c r="P6" s="1"/>
      <c r="Q6" s="92" t="s">
        <v>10</v>
      </c>
      <c r="R6" s="93"/>
      <c r="S6" s="93"/>
      <c r="T6" s="93"/>
      <c r="U6" s="94"/>
      <c r="V6" s="1"/>
      <c r="W6" s="1"/>
    </row>
    <row r="7" spans="1:23" ht="15.75" thickBot="1" x14ac:dyDescent="0.3">
      <c r="A7" s="1"/>
      <c r="B7" s="1"/>
      <c r="C7" s="1"/>
      <c r="D7" s="1"/>
      <c r="E7" s="1"/>
      <c r="F7" s="1"/>
      <c r="G7" s="1"/>
      <c r="H7" s="1"/>
      <c r="I7" s="107" t="s">
        <v>11</v>
      </c>
      <c r="J7" s="107" t="s">
        <v>12</v>
      </c>
      <c r="K7" s="107" t="s">
        <v>13</v>
      </c>
      <c r="L7" s="107" t="s">
        <v>14</v>
      </c>
      <c r="M7" s="107" t="s">
        <v>15</v>
      </c>
      <c r="N7" s="107" t="s">
        <v>16</v>
      </c>
      <c r="O7" s="107" t="s">
        <v>17</v>
      </c>
      <c r="P7" s="1"/>
      <c r="Q7" s="61" t="s">
        <v>18</v>
      </c>
      <c r="R7" s="61" t="s">
        <v>19</v>
      </c>
      <c r="S7" s="63" t="s">
        <v>20</v>
      </c>
      <c r="T7" s="63" t="s">
        <v>21</v>
      </c>
      <c r="U7" s="64" t="s">
        <v>22</v>
      </c>
      <c r="V7" s="1"/>
      <c r="W7" s="1"/>
    </row>
    <row r="8" spans="1:23" ht="15.75" thickBot="1" x14ac:dyDescent="0.3">
      <c r="A8" s="1"/>
      <c r="B8" s="1"/>
      <c r="C8" s="1"/>
      <c r="D8" s="1"/>
      <c r="E8" s="1"/>
      <c r="F8" s="1"/>
      <c r="G8" s="1"/>
      <c r="H8" s="1"/>
      <c r="I8" s="24"/>
      <c r="J8" s="114"/>
      <c r="K8" s="114"/>
      <c r="L8" s="114"/>
      <c r="M8" s="114"/>
      <c r="N8" s="114"/>
      <c r="O8" s="25"/>
      <c r="P8" s="1"/>
      <c r="Q8" s="24"/>
      <c r="R8" s="12"/>
      <c r="S8" s="12"/>
      <c r="T8" s="12"/>
      <c r="U8" s="25"/>
      <c r="V8" s="1"/>
      <c r="W8" s="1"/>
    </row>
    <row r="9" spans="1:23" ht="15.75" thickBot="1" x14ac:dyDescent="0.3">
      <c r="A9" s="1"/>
      <c r="B9" s="1"/>
      <c r="C9" s="20" t="s">
        <v>23</v>
      </c>
      <c r="D9" s="1"/>
      <c r="E9" s="1"/>
      <c r="F9" s="1"/>
      <c r="G9" s="1"/>
      <c r="H9" s="1" t="s">
        <v>24</v>
      </c>
      <c r="I9" s="116"/>
      <c r="J9" s="117"/>
      <c r="K9" s="117"/>
      <c r="L9" s="117"/>
      <c r="M9" s="117"/>
      <c r="N9" s="117"/>
      <c r="O9" s="118"/>
      <c r="P9" s="1"/>
      <c r="Q9" s="88">
        <v>0</v>
      </c>
      <c r="R9" s="62">
        <v>0</v>
      </c>
      <c r="S9" s="68">
        <v>0</v>
      </c>
      <c r="T9" s="68">
        <v>0</v>
      </c>
      <c r="U9" s="68">
        <v>0</v>
      </c>
      <c r="V9" s="1"/>
      <c r="W9" s="1"/>
    </row>
    <row r="10" spans="1:23" ht="15.75" thickBot="1" x14ac:dyDescent="0.3">
      <c r="A10" s="1"/>
      <c r="B10" s="1"/>
      <c r="C10" s="83" t="s">
        <v>25</v>
      </c>
      <c r="D10" s="1"/>
      <c r="E10" s="1"/>
      <c r="F10" s="1"/>
      <c r="G10" s="1"/>
      <c r="H10" s="1" t="s">
        <v>26</v>
      </c>
      <c r="I10" s="40">
        <f>'Main 1 SF 1'!I22</f>
        <v>0</v>
      </c>
      <c r="J10" s="39">
        <f>'Main 1 SF 1'!J22</f>
        <v>0</v>
      </c>
      <c r="K10" s="39">
        <f>'Main 1 SF 1'!K22</f>
        <v>0</v>
      </c>
      <c r="L10" s="39">
        <f>'Main 1 SF 1'!L22</f>
        <v>0</v>
      </c>
      <c r="M10" s="39">
        <f>'Main 1 SF 1'!M22</f>
        <v>0</v>
      </c>
      <c r="N10" s="39">
        <f>'Main 1 SF 1'!N22</f>
        <v>0</v>
      </c>
      <c r="O10" s="41">
        <f>'Main 1 SF 1'!O22</f>
        <v>0</v>
      </c>
      <c r="P10" s="1"/>
      <c r="Q10" s="24"/>
      <c r="R10" s="12"/>
      <c r="S10" s="12"/>
      <c r="T10" s="12"/>
      <c r="U10" s="25"/>
      <c r="V10" s="1"/>
      <c r="W10" s="1"/>
    </row>
    <row r="11" spans="1:23" ht="15.75" thickBot="1" x14ac:dyDescent="0.3">
      <c r="A11" s="1"/>
      <c r="B11" s="1"/>
      <c r="C11" s="1"/>
      <c r="D11" s="21" t="s">
        <v>27</v>
      </c>
      <c r="E11" s="1"/>
      <c r="F11" s="1"/>
      <c r="G11" s="1"/>
      <c r="H11" s="1"/>
      <c r="I11" s="27">
        <f>'Main 1 SF 1'!I27</f>
        <v>0</v>
      </c>
      <c r="J11" s="134">
        <f>'Main 1 SF 1'!J27</f>
        <v>0</v>
      </c>
      <c r="K11" s="134">
        <f>'Main 1 SF 1'!K27</f>
        <v>0</v>
      </c>
      <c r="L11" s="134">
        <f>'Main 1 SF 1'!L27</f>
        <v>0</v>
      </c>
      <c r="M11" s="134">
        <f>'Main 1 SF 1'!M27</f>
        <v>0</v>
      </c>
      <c r="N11" s="134">
        <f>'Main 1 SF 1'!N27</f>
        <v>0</v>
      </c>
      <c r="O11" s="137">
        <f>'Main 1 SF 1'!O27</f>
        <v>0</v>
      </c>
      <c r="P11" s="1"/>
      <c r="Q11" s="24"/>
      <c r="R11" s="12"/>
      <c r="S11" s="12"/>
      <c r="T11" s="12"/>
      <c r="U11" s="25"/>
      <c r="V11" s="1"/>
      <c r="W11" s="1"/>
    </row>
    <row r="12" spans="1:23" ht="15.75" thickBot="1" x14ac:dyDescent="0.3">
      <c r="A12" s="1"/>
      <c r="B12" s="1"/>
      <c r="C12" s="1"/>
      <c r="D12" s="21" t="str">
        <f>C10</f>
        <v>Pet name</v>
      </c>
      <c r="E12" s="1"/>
      <c r="F12" s="1"/>
      <c r="G12" s="1"/>
      <c r="H12" s="1"/>
      <c r="I12" s="115"/>
      <c r="J12" s="112"/>
      <c r="K12" s="112"/>
      <c r="L12" s="112"/>
      <c r="M12" s="112"/>
      <c r="N12" s="112"/>
      <c r="O12" s="113"/>
      <c r="P12" s="1"/>
      <c r="Q12" s="24"/>
      <c r="R12" s="12"/>
      <c r="S12" s="12"/>
      <c r="T12" s="12"/>
      <c r="U12" s="25"/>
      <c r="V12" s="1"/>
      <c r="W12" s="1"/>
    </row>
    <row r="13" spans="1:23" ht="15.75" thickBot="1" x14ac:dyDescent="0.3">
      <c r="A13" s="1"/>
      <c r="B13" s="1"/>
      <c r="C13" s="20" t="s">
        <v>28</v>
      </c>
      <c r="D13" s="1"/>
      <c r="E13" s="1"/>
      <c r="F13" s="1"/>
      <c r="G13" s="1"/>
      <c r="H13" s="1" t="s">
        <v>24</v>
      </c>
      <c r="I13" s="116"/>
      <c r="J13" s="117"/>
      <c r="K13" s="117"/>
      <c r="L13" s="117"/>
      <c r="M13" s="117"/>
      <c r="N13" s="117"/>
      <c r="O13" s="118"/>
      <c r="P13" s="1"/>
      <c r="Q13" s="62">
        <v>0</v>
      </c>
      <c r="R13" s="62">
        <v>0</v>
      </c>
      <c r="S13" s="68">
        <v>0</v>
      </c>
      <c r="T13" s="68">
        <v>0</v>
      </c>
      <c r="U13" s="68">
        <v>0</v>
      </c>
      <c r="V13" s="1"/>
      <c r="W13" s="1"/>
    </row>
    <row r="14" spans="1:23" ht="15.75" thickBot="1" x14ac:dyDescent="0.3">
      <c r="A14" s="1"/>
      <c r="B14" s="1"/>
      <c r="C14" s="83" t="s">
        <v>25</v>
      </c>
      <c r="D14" s="1"/>
      <c r="E14" s="1"/>
      <c r="F14" s="1"/>
      <c r="G14" s="1"/>
      <c r="H14" s="1" t="s">
        <v>26</v>
      </c>
      <c r="I14" s="40">
        <f>'Main SF 2'!I22</f>
        <v>0</v>
      </c>
      <c r="J14" s="39">
        <f>'Main SF 2'!J22</f>
        <v>0</v>
      </c>
      <c r="K14" s="39">
        <f>'Main SF 2'!K22</f>
        <v>0</v>
      </c>
      <c r="L14" s="39">
        <f>'Main SF 2'!L22</f>
        <v>0</v>
      </c>
      <c r="M14" s="39">
        <f>'Main SF 2'!M22</f>
        <v>0</v>
      </c>
      <c r="N14" s="39">
        <f>'Main SF 2'!N22</f>
        <v>0</v>
      </c>
      <c r="O14" s="41">
        <f>'Main SF 2'!O22</f>
        <v>0</v>
      </c>
      <c r="P14" s="1"/>
      <c r="Q14" s="24"/>
      <c r="R14" s="12"/>
      <c r="S14" s="12"/>
      <c r="T14" s="12"/>
      <c r="U14" s="25"/>
      <c r="V14" s="1"/>
      <c r="W14" s="1"/>
    </row>
    <row r="15" spans="1:23" ht="15.75" thickBot="1" x14ac:dyDescent="0.3">
      <c r="A15" s="1"/>
      <c r="B15" s="1"/>
      <c r="C15" s="1"/>
      <c r="D15" s="1"/>
      <c r="E15" s="1"/>
      <c r="F15" s="23" t="s">
        <v>29</v>
      </c>
      <c r="G15" s="1"/>
      <c r="H15" s="1"/>
      <c r="I15" s="28">
        <f>'Main SF 2'!I27</f>
        <v>0</v>
      </c>
      <c r="J15" s="135">
        <f>'Main SF 2'!J27</f>
        <v>0</v>
      </c>
      <c r="K15" s="135">
        <f>'Main SF 2'!K27</f>
        <v>0</v>
      </c>
      <c r="L15" s="135">
        <f>'Main SF 2'!L27</f>
        <v>0</v>
      </c>
      <c r="M15" s="135">
        <f>'Main SF 2'!M27</f>
        <v>0</v>
      </c>
      <c r="N15" s="135">
        <f>'Main SF 2'!N27</f>
        <v>0</v>
      </c>
      <c r="O15" s="138">
        <f>'Main SF 2'!O27</f>
        <v>0</v>
      </c>
      <c r="P15" s="1"/>
      <c r="Q15" s="24"/>
      <c r="R15" s="12"/>
      <c r="S15" s="12"/>
      <c r="T15" s="12"/>
      <c r="U15" s="25"/>
      <c r="V15" s="1"/>
      <c r="W15" s="1"/>
    </row>
    <row r="16" spans="1:23" ht="15.75" thickBot="1" x14ac:dyDescent="0.3">
      <c r="A16" s="1"/>
      <c r="B16" s="1"/>
      <c r="C16" s="1"/>
      <c r="D16" s="1"/>
      <c r="E16" s="1"/>
      <c r="F16" s="23" t="str">
        <f>D12</f>
        <v>Pet name</v>
      </c>
      <c r="G16" s="1"/>
      <c r="H16" s="1"/>
      <c r="I16" s="115"/>
      <c r="J16" s="112"/>
      <c r="K16" s="112"/>
      <c r="L16" s="112"/>
      <c r="M16" s="112"/>
      <c r="N16" s="112"/>
      <c r="O16" s="113"/>
      <c r="P16" s="1"/>
      <c r="Q16" s="24"/>
      <c r="R16" s="12"/>
      <c r="S16" s="12"/>
      <c r="T16" s="12"/>
      <c r="U16" s="25"/>
      <c r="V16" s="1"/>
      <c r="W16" s="1"/>
    </row>
    <row r="17" spans="1:23" ht="15.75" thickBot="1" x14ac:dyDescent="0.3">
      <c r="A17" s="1"/>
      <c r="B17" s="1"/>
      <c r="C17" s="20" t="s">
        <v>84</v>
      </c>
      <c r="D17" s="1"/>
      <c r="E17" s="1"/>
      <c r="F17" s="1"/>
      <c r="G17" s="1"/>
      <c r="H17" s="1" t="s">
        <v>24</v>
      </c>
      <c r="I17" s="116"/>
      <c r="J17" s="117"/>
      <c r="K17" s="117"/>
      <c r="L17" s="117"/>
      <c r="M17" s="117"/>
      <c r="N17" s="117"/>
      <c r="O17" s="118"/>
      <c r="P17" s="1"/>
      <c r="Q17" s="62">
        <v>0</v>
      </c>
      <c r="R17" s="62">
        <v>0</v>
      </c>
      <c r="S17" s="68">
        <v>0</v>
      </c>
      <c r="T17" s="68">
        <v>0</v>
      </c>
      <c r="U17" s="68">
        <v>0</v>
      </c>
      <c r="V17" s="1"/>
      <c r="W17" s="1"/>
    </row>
    <row r="18" spans="1:23" ht="15.75" thickBot="1" x14ac:dyDescent="0.3">
      <c r="A18" s="1"/>
      <c r="B18" s="1"/>
      <c r="C18" s="83" t="s">
        <v>25</v>
      </c>
      <c r="D18" s="1"/>
      <c r="E18" s="1"/>
      <c r="F18" s="1"/>
      <c r="G18" s="1"/>
      <c r="H18" s="1"/>
      <c r="I18" s="40">
        <f>'Main 3 SF 1'!I22</f>
        <v>0</v>
      </c>
      <c r="J18" s="39">
        <f>'Main 3 SF 1'!J22</f>
        <v>0</v>
      </c>
      <c r="K18" s="39">
        <f>'Main 3 SF 1'!K22</f>
        <v>0</v>
      </c>
      <c r="L18" s="39">
        <f>'Main 3 SF 1'!L22</f>
        <v>0</v>
      </c>
      <c r="M18" s="39">
        <f>'Main 3 SF 1'!M22</f>
        <v>0</v>
      </c>
      <c r="N18" s="39">
        <f>'Main 3 SF 1'!N22</f>
        <v>0</v>
      </c>
      <c r="O18" s="41">
        <f>'Main 3 SF 1'!O22</f>
        <v>0</v>
      </c>
      <c r="P18" s="1"/>
      <c r="Q18" s="24"/>
      <c r="R18" s="12"/>
      <c r="S18" s="12"/>
      <c r="T18" s="12"/>
      <c r="U18" s="25"/>
      <c r="V18" s="1"/>
      <c r="W18" s="1"/>
    </row>
    <row r="19" spans="1:23" ht="15.75" thickBot="1" x14ac:dyDescent="0.3">
      <c r="A19" s="1"/>
      <c r="B19" s="1"/>
      <c r="C19" s="1"/>
      <c r="D19" s="21" t="s">
        <v>30</v>
      </c>
      <c r="E19" s="1"/>
      <c r="F19" s="1"/>
      <c r="G19" s="1"/>
      <c r="H19" s="1"/>
      <c r="I19" s="27">
        <f>'Main 3 SF 1'!I27</f>
        <v>0</v>
      </c>
      <c r="J19" s="134">
        <f>'Main 3 SF 1'!J27</f>
        <v>0</v>
      </c>
      <c r="K19" s="134">
        <f>'Main 3 SF 1'!K27</f>
        <v>0</v>
      </c>
      <c r="L19" s="134">
        <f>'Main 3 SF 1'!L27</f>
        <v>0</v>
      </c>
      <c r="M19" s="134">
        <f>'Main 3 SF 1'!M27</f>
        <v>0</v>
      </c>
      <c r="N19" s="134">
        <f>'Main 3 SF 1'!N27</f>
        <v>0</v>
      </c>
      <c r="O19" s="137">
        <f>'Main 3 SF 1'!O27</f>
        <v>0</v>
      </c>
      <c r="P19" s="1"/>
      <c r="Q19" s="24"/>
      <c r="R19" s="12"/>
      <c r="S19" s="12"/>
      <c r="T19" s="12"/>
      <c r="U19" s="25"/>
      <c r="V19" s="1"/>
      <c r="W19" s="1"/>
    </row>
    <row r="20" spans="1:23" ht="15.75" thickBot="1" x14ac:dyDescent="0.3">
      <c r="A20" s="1"/>
      <c r="B20" s="1"/>
      <c r="C20" s="1"/>
      <c r="D20" s="81" t="str">
        <f>C18</f>
        <v>Pet name</v>
      </c>
      <c r="E20" s="1"/>
      <c r="F20" s="1"/>
      <c r="G20" s="1"/>
      <c r="H20" s="1"/>
      <c r="I20" s="115"/>
      <c r="J20" s="112"/>
      <c r="K20" s="112"/>
      <c r="L20" s="112"/>
      <c r="M20" s="112"/>
      <c r="N20" s="112"/>
      <c r="O20" s="113"/>
      <c r="P20" s="1"/>
      <c r="Q20" s="24"/>
      <c r="R20" s="12"/>
      <c r="S20" s="12"/>
      <c r="T20" s="12"/>
      <c r="U20" s="25"/>
      <c r="V20" s="1"/>
      <c r="W20" s="1"/>
    </row>
    <row r="21" spans="1:23" ht="15.75" thickBot="1" x14ac:dyDescent="0.3">
      <c r="A21" s="1"/>
      <c r="B21" s="1"/>
      <c r="C21" s="20" t="s">
        <v>31</v>
      </c>
      <c r="D21" s="1"/>
      <c r="E21" s="1"/>
      <c r="F21" s="1"/>
      <c r="G21" s="1"/>
      <c r="H21" s="1" t="s">
        <v>24</v>
      </c>
      <c r="I21" s="116"/>
      <c r="J21" s="117"/>
      <c r="K21" s="117"/>
      <c r="L21" s="117"/>
      <c r="M21" s="117"/>
      <c r="N21" s="117"/>
      <c r="O21" s="118"/>
      <c r="P21" s="1"/>
      <c r="Q21" s="62">
        <v>0</v>
      </c>
      <c r="R21" s="62">
        <v>0</v>
      </c>
      <c r="S21" s="68">
        <v>0</v>
      </c>
      <c r="T21" s="68">
        <v>0</v>
      </c>
      <c r="U21" s="68">
        <v>0</v>
      </c>
      <c r="V21" s="1"/>
      <c r="W21" s="1"/>
    </row>
    <row r="22" spans="1:23" ht="15.75" thickBot="1" x14ac:dyDescent="0.3">
      <c r="A22" s="1"/>
      <c r="B22" s="1"/>
      <c r="C22" s="83" t="s">
        <v>25</v>
      </c>
      <c r="D22" s="1"/>
      <c r="E22" s="1"/>
      <c r="F22" s="1"/>
      <c r="G22" s="1"/>
      <c r="H22" s="1" t="s">
        <v>26</v>
      </c>
      <c r="I22" s="40">
        <f>'Main SF 3'!I22</f>
        <v>0</v>
      </c>
      <c r="J22" s="39">
        <f>'Main SF 3'!J22</f>
        <v>0</v>
      </c>
      <c r="K22" s="39">
        <f>'Main SF 3'!K22</f>
        <v>0</v>
      </c>
      <c r="L22" s="39">
        <f>'Main SF 3'!L22</f>
        <v>0</v>
      </c>
      <c r="M22" s="39">
        <f>'Main SF 3'!M22</f>
        <v>0</v>
      </c>
      <c r="N22" s="39">
        <f>'Main SF 3'!N22</f>
        <v>0</v>
      </c>
      <c r="O22" s="41">
        <f>'Main SF 3'!O22</f>
        <v>0</v>
      </c>
      <c r="P22" s="1"/>
      <c r="Q22" s="24"/>
      <c r="R22" s="12"/>
      <c r="S22" s="12"/>
      <c r="T22" s="12"/>
      <c r="U22" s="25"/>
      <c r="V22" s="1"/>
      <c r="W22" s="1"/>
    </row>
    <row r="23" spans="1:23" ht="15.75" thickBot="1" x14ac:dyDescent="0.3">
      <c r="A23" s="1"/>
      <c r="B23" s="1"/>
      <c r="C23" s="1"/>
      <c r="D23" s="1"/>
      <c r="E23" s="1"/>
      <c r="F23" s="1"/>
      <c r="G23" s="22" t="s">
        <v>32</v>
      </c>
      <c r="H23" s="1" t="s">
        <v>90</v>
      </c>
      <c r="I23" s="72">
        <f>'Main SF 3'!I26</f>
        <v>0</v>
      </c>
      <c r="J23" s="136">
        <f>'Main SF 3'!J26</f>
        <v>0</v>
      </c>
      <c r="K23" s="136">
        <f>'Main SF 3'!K26</f>
        <v>0</v>
      </c>
      <c r="L23" s="136">
        <f>'Main SF 3'!L26</f>
        <v>0</v>
      </c>
      <c r="M23" s="136">
        <f>'Main SF 3'!M26</f>
        <v>0</v>
      </c>
      <c r="N23" s="136">
        <f>'Main SF 3'!N26</f>
        <v>0</v>
      </c>
      <c r="O23" s="139">
        <f>'Main SF 3'!O26</f>
        <v>0</v>
      </c>
      <c r="P23" s="1"/>
      <c r="Q23" s="24"/>
      <c r="R23" s="12"/>
      <c r="S23" s="12"/>
      <c r="T23" s="12"/>
      <c r="U23" s="25"/>
      <c r="V23" s="1"/>
      <c r="W23" s="1"/>
    </row>
    <row r="24" spans="1:23" ht="15.75" thickBot="1" x14ac:dyDescent="0.3">
      <c r="A24" s="1"/>
      <c r="B24" s="1"/>
      <c r="C24" s="1"/>
      <c r="D24" s="1"/>
      <c r="E24" s="1"/>
      <c r="F24" s="1"/>
      <c r="G24" s="22" t="str">
        <f>F16</f>
        <v>Pet name</v>
      </c>
      <c r="H24" s="1" t="s">
        <v>33</v>
      </c>
      <c r="I24" s="73">
        <f>I23+I42</f>
        <v>0</v>
      </c>
      <c r="J24" s="71">
        <f t="shared" ref="J24:N24" si="0">J23+J42</f>
        <v>0</v>
      </c>
      <c r="K24" s="71">
        <f t="shared" si="0"/>
        <v>0</v>
      </c>
      <c r="L24" s="71">
        <f t="shared" si="0"/>
        <v>0</v>
      </c>
      <c r="M24" s="71">
        <f t="shared" si="0"/>
        <v>0</v>
      </c>
      <c r="N24" s="71">
        <f t="shared" si="0"/>
        <v>0</v>
      </c>
      <c r="O24" s="74">
        <f>O23+O42</f>
        <v>0</v>
      </c>
      <c r="P24" s="1"/>
      <c r="Q24" s="24"/>
      <c r="R24" s="12"/>
      <c r="S24" s="12"/>
      <c r="T24" s="12"/>
      <c r="U24" s="25"/>
      <c r="V24" s="1"/>
      <c r="W24" s="1"/>
    </row>
    <row r="25" spans="1:23" ht="15.75" thickBot="1" x14ac:dyDescent="0.3">
      <c r="A25" s="1"/>
      <c r="B25" s="1"/>
      <c r="C25" s="20" t="s">
        <v>34</v>
      </c>
      <c r="D25" s="1"/>
      <c r="E25" s="1"/>
      <c r="F25" s="1"/>
      <c r="G25" s="1"/>
      <c r="H25" s="1" t="s">
        <v>24</v>
      </c>
      <c r="I25" s="116"/>
      <c r="J25" s="117"/>
      <c r="K25" s="117"/>
      <c r="L25" s="117"/>
      <c r="M25" s="117"/>
      <c r="N25" s="117"/>
      <c r="O25" s="118"/>
      <c r="P25" s="1"/>
      <c r="Q25" s="62">
        <v>0</v>
      </c>
      <c r="R25" s="62">
        <v>0</v>
      </c>
      <c r="S25" s="68">
        <v>0</v>
      </c>
      <c r="T25" s="68">
        <v>0</v>
      </c>
      <c r="U25" s="68">
        <v>0</v>
      </c>
      <c r="V25" s="1"/>
      <c r="W25" s="1"/>
    </row>
    <row r="26" spans="1:23" ht="15.75" thickBot="1" x14ac:dyDescent="0.3">
      <c r="A26" s="1"/>
      <c r="B26" s="1"/>
      <c r="C26" s="83" t="s">
        <v>25</v>
      </c>
      <c r="D26" s="1"/>
      <c r="E26" s="1"/>
      <c r="F26" s="1"/>
      <c r="G26" s="1"/>
      <c r="H26" s="1" t="s">
        <v>26</v>
      </c>
      <c r="I26" s="40">
        <f>'Main 2 SF 1'!I22</f>
        <v>0</v>
      </c>
      <c r="J26" s="39">
        <f>'Main 2 SF 1'!J22</f>
        <v>0</v>
      </c>
      <c r="K26" s="39">
        <f>'Main 2 SF 1'!K22</f>
        <v>0</v>
      </c>
      <c r="L26" s="39">
        <f>'Main 2 SF 1'!L22</f>
        <v>0</v>
      </c>
      <c r="M26" s="39">
        <f>'Main 2 SF 1'!M22</f>
        <v>0</v>
      </c>
      <c r="N26" s="39">
        <f>'Main 2 SF 1'!N22</f>
        <v>0</v>
      </c>
      <c r="O26" s="41">
        <f>'Main 2 SF 1'!O22</f>
        <v>0</v>
      </c>
      <c r="P26" s="1"/>
      <c r="Q26" s="24"/>
      <c r="R26" s="12"/>
      <c r="S26" s="12"/>
      <c r="T26" s="12"/>
      <c r="U26" s="25"/>
      <c r="V26" s="1"/>
      <c r="W26" s="1"/>
    </row>
    <row r="27" spans="1:23" ht="15.75" thickBot="1" x14ac:dyDescent="0.3">
      <c r="A27" s="1"/>
      <c r="B27" s="1"/>
      <c r="C27" s="1"/>
      <c r="D27" s="21" t="s">
        <v>35</v>
      </c>
      <c r="E27" s="1"/>
      <c r="F27" s="1"/>
      <c r="G27" s="1"/>
      <c r="H27" s="1"/>
      <c r="I27" s="27">
        <f>'Main 2 SF 1'!I27</f>
        <v>0</v>
      </c>
      <c r="J27" s="134">
        <f>'Main 2 SF 1'!J27</f>
        <v>0</v>
      </c>
      <c r="K27" s="134">
        <f>'Main 2 SF 1'!K27</f>
        <v>0</v>
      </c>
      <c r="L27" s="134">
        <f>'Main 2 SF 1'!L27</f>
        <v>0</v>
      </c>
      <c r="M27" s="134">
        <f>'Main 2 SF 1'!M27</f>
        <v>0</v>
      </c>
      <c r="N27" s="134">
        <f>'Main 2 SF 1'!N27</f>
        <v>0</v>
      </c>
      <c r="O27" s="137">
        <f>'Main 2 SF 1'!O27</f>
        <v>0</v>
      </c>
      <c r="P27" s="1"/>
      <c r="Q27" s="24"/>
      <c r="R27" s="12"/>
      <c r="S27" s="12"/>
      <c r="T27" s="12"/>
      <c r="U27" s="25"/>
      <c r="V27" s="1"/>
      <c r="W27" s="1"/>
    </row>
    <row r="28" spans="1:23" ht="15.75" thickBot="1" x14ac:dyDescent="0.3">
      <c r="A28" s="1"/>
      <c r="B28" s="1"/>
      <c r="C28" s="1"/>
      <c r="D28" s="21" t="str">
        <f>C26</f>
        <v>Pet name</v>
      </c>
      <c r="E28" s="1"/>
      <c r="F28" s="1"/>
      <c r="G28" s="1"/>
      <c r="H28" s="1"/>
      <c r="I28" s="115"/>
      <c r="J28" s="112"/>
      <c r="K28" s="112"/>
      <c r="L28" s="112"/>
      <c r="M28" s="112"/>
      <c r="N28" s="112"/>
      <c r="O28" s="113"/>
      <c r="P28" s="1"/>
      <c r="Q28" s="24"/>
      <c r="R28" s="12"/>
      <c r="S28" s="12"/>
      <c r="T28" s="12"/>
      <c r="U28" s="25"/>
      <c r="V28" s="1"/>
      <c r="W28" s="1"/>
    </row>
    <row r="29" spans="1:23" ht="15.75" thickBot="1" x14ac:dyDescent="0.3">
      <c r="A29" s="1"/>
      <c r="B29" s="1"/>
      <c r="C29" s="20" t="s">
        <v>36</v>
      </c>
      <c r="D29" s="1"/>
      <c r="E29" s="1"/>
      <c r="F29" s="1"/>
      <c r="G29" s="1"/>
      <c r="H29" s="1" t="s">
        <v>24</v>
      </c>
      <c r="I29" s="116"/>
      <c r="J29" s="117"/>
      <c r="K29" s="117"/>
      <c r="L29" s="117"/>
      <c r="M29" s="117"/>
      <c r="N29" s="117"/>
      <c r="O29" s="118"/>
      <c r="P29" s="1"/>
      <c r="Q29" s="62">
        <v>0</v>
      </c>
      <c r="R29" s="62">
        <v>0</v>
      </c>
      <c r="S29" s="68">
        <v>0</v>
      </c>
      <c r="T29" s="68">
        <v>0</v>
      </c>
      <c r="U29" s="68">
        <v>0</v>
      </c>
      <c r="V29" s="1"/>
      <c r="W29" s="1"/>
    </row>
    <row r="30" spans="1:23" ht="15.75" thickBot="1" x14ac:dyDescent="0.3">
      <c r="A30" s="1"/>
      <c r="B30" s="1"/>
      <c r="C30" s="83" t="s">
        <v>25</v>
      </c>
      <c r="D30" s="1"/>
      <c r="E30" s="1"/>
      <c r="F30" s="1"/>
      <c r="G30" s="1"/>
      <c r="H30" s="1" t="s">
        <v>26</v>
      </c>
      <c r="I30" s="40">
        <f>'Main 2 SF 2'!I22</f>
        <v>0</v>
      </c>
      <c r="J30" s="39">
        <f>'Main 2 SF 2'!J22</f>
        <v>0</v>
      </c>
      <c r="K30" s="39">
        <f>'Main 2 SF 2'!K22</f>
        <v>0</v>
      </c>
      <c r="L30" s="39">
        <f>'Main 2 SF 2'!L22</f>
        <v>0</v>
      </c>
      <c r="M30" s="39">
        <f>'Main 2 SF 2'!M22</f>
        <v>0</v>
      </c>
      <c r="N30" s="39">
        <f>'Main 2 SF 2'!N22</f>
        <v>0</v>
      </c>
      <c r="O30" s="41">
        <f>'Main 2 SF 2'!O22</f>
        <v>0</v>
      </c>
      <c r="P30" s="1"/>
      <c r="Q30" s="24"/>
      <c r="R30" s="12"/>
      <c r="S30" s="12"/>
      <c r="T30" s="12"/>
      <c r="U30" s="25"/>
      <c r="V30" s="1"/>
      <c r="W30" s="1"/>
    </row>
    <row r="31" spans="1:23" ht="15.75" thickBot="1" x14ac:dyDescent="0.3">
      <c r="A31" s="1"/>
      <c r="B31" s="1"/>
      <c r="C31" s="1"/>
      <c r="D31" s="1"/>
      <c r="E31" s="1"/>
      <c r="F31" s="23" t="s">
        <v>37</v>
      </c>
      <c r="G31" s="1"/>
      <c r="H31" s="1"/>
      <c r="I31" s="28">
        <f>'Main 2 SF 2'!I27</f>
        <v>0</v>
      </c>
      <c r="J31" s="135">
        <f>'Main 2 SF 2'!J27</f>
        <v>0</v>
      </c>
      <c r="K31" s="135">
        <f>'Main 2 SF 2'!K27</f>
        <v>0</v>
      </c>
      <c r="L31" s="135">
        <f>'Main 2 SF 2'!L27</f>
        <v>0</v>
      </c>
      <c r="M31" s="135">
        <f>'Main 2 SF 2'!M27</f>
        <v>0</v>
      </c>
      <c r="N31" s="135">
        <f>'Main 2 SF 2'!N27</f>
        <v>0</v>
      </c>
      <c r="O31" s="138">
        <f>'Main 2 SF 2'!O27</f>
        <v>0</v>
      </c>
      <c r="P31" s="1"/>
      <c r="Q31" s="24"/>
      <c r="R31" s="12"/>
      <c r="S31" s="12"/>
      <c r="T31" s="12"/>
      <c r="U31" s="25"/>
      <c r="V31" s="1"/>
      <c r="W31" s="1"/>
    </row>
    <row r="32" spans="1:23" ht="15.75" thickBot="1" x14ac:dyDescent="0.3">
      <c r="A32" s="1"/>
      <c r="B32" s="1"/>
      <c r="C32" s="1"/>
      <c r="D32" s="1"/>
      <c r="E32" s="1"/>
      <c r="F32" s="23" t="str">
        <f>D28</f>
        <v>Pet name</v>
      </c>
      <c r="G32" s="1"/>
      <c r="H32" s="1"/>
      <c r="I32" s="115"/>
      <c r="J32" s="112"/>
      <c r="K32" s="112"/>
      <c r="L32" s="112"/>
      <c r="M32" s="112"/>
      <c r="N32" s="112"/>
      <c r="O32" s="113"/>
      <c r="P32" s="1"/>
      <c r="Q32" s="24"/>
      <c r="R32" s="12"/>
      <c r="S32" s="69"/>
      <c r="T32" s="69"/>
      <c r="U32" s="70"/>
      <c r="V32" s="1"/>
      <c r="W32" s="1"/>
    </row>
    <row r="33" spans="1:23" ht="15.75" thickBot="1" x14ac:dyDescent="0.3">
      <c r="A33" s="1"/>
      <c r="B33" s="1"/>
      <c r="C33" s="20" t="s">
        <v>85</v>
      </c>
      <c r="D33" s="1"/>
      <c r="E33" s="1"/>
      <c r="F33" s="1"/>
      <c r="G33" s="1"/>
      <c r="H33" s="1" t="s">
        <v>24</v>
      </c>
      <c r="I33" s="116"/>
      <c r="J33" s="117"/>
      <c r="K33" s="117"/>
      <c r="L33" s="117"/>
      <c r="M33" s="117"/>
      <c r="N33" s="117"/>
      <c r="O33" s="118"/>
      <c r="P33" s="1"/>
      <c r="Q33" s="62">
        <v>0</v>
      </c>
      <c r="R33" s="62">
        <v>0</v>
      </c>
      <c r="S33" s="68">
        <v>0</v>
      </c>
      <c r="T33" s="68">
        <v>0</v>
      </c>
      <c r="U33" s="68">
        <v>0</v>
      </c>
      <c r="V33" s="1"/>
      <c r="W33" s="1"/>
    </row>
    <row r="34" spans="1:23" ht="15.75" thickBot="1" x14ac:dyDescent="0.3">
      <c r="A34" s="1"/>
      <c r="B34" s="1"/>
      <c r="C34" s="83" t="s">
        <v>25</v>
      </c>
      <c r="D34" s="1"/>
      <c r="E34" s="1"/>
      <c r="F34" s="1"/>
      <c r="G34" s="1"/>
      <c r="H34" s="1" t="s">
        <v>26</v>
      </c>
      <c r="I34" s="40">
        <f>'Main 4 SF 1'!I22</f>
        <v>0</v>
      </c>
      <c r="J34" s="39">
        <f>'Main 4 SF 1'!J22</f>
        <v>0</v>
      </c>
      <c r="K34" s="39">
        <f>'Main 4 SF 1'!K22</f>
        <v>0</v>
      </c>
      <c r="L34" s="39">
        <f>'Main 4 SF 1'!L22</f>
        <v>0</v>
      </c>
      <c r="M34" s="39">
        <f>'Main 4 SF 1'!M22</f>
        <v>0</v>
      </c>
      <c r="N34" s="39">
        <f>'Main 4 SF 1'!N22</f>
        <v>0</v>
      </c>
      <c r="O34" s="41">
        <f>'Main 4 SF 1'!O22</f>
        <v>0</v>
      </c>
      <c r="P34" s="1"/>
      <c r="Q34" s="24"/>
      <c r="R34" s="12"/>
      <c r="S34" s="12"/>
      <c r="T34" s="12"/>
      <c r="U34" s="25"/>
      <c r="V34" s="1"/>
      <c r="W34" s="1"/>
    </row>
    <row r="35" spans="1:23" ht="15.75" thickBot="1" x14ac:dyDescent="0.3">
      <c r="A35" s="1"/>
      <c r="B35" s="1"/>
      <c r="C35" s="1"/>
      <c r="D35" s="21" t="s">
        <v>38</v>
      </c>
      <c r="E35" s="1"/>
      <c r="F35" s="1"/>
      <c r="G35" s="1"/>
      <c r="H35" s="1"/>
      <c r="I35" s="27">
        <f>'Main 4 SF 1'!I27</f>
        <v>0</v>
      </c>
      <c r="J35" s="134">
        <f>'Main 4 SF 1'!J27</f>
        <v>0</v>
      </c>
      <c r="K35" s="134">
        <f>'Main 4 SF 1'!K27</f>
        <v>0</v>
      </c>
      <c r="L35" s="134">
        <f>'Main 4 SF 1'!L27</f>
        <v>0</v>
      </c>
      <c r="M35" s="134">
        <f>'Main 4 SF 1'!M27</f>
        <v>0</v>
      </c>
      <c r="N35" s="134">
        <f>'Main 4 SF 1'!N27</f>
        <v>0</v>
      </c>
      <c r="O35" s="137">
        <f>'Main 4 SF 1'!O27</f>
        <v>0</v>
      </c>
      <c r="P35" s="1"/>
      <c r="Q35" s="24"/>
      <c r="R35" s="12"/>
      <c r="S35" s="12"/>
      <c r="T35" s="12"/>
      <c r="U35" s="25"/>
      <c r="V35" s="1"/>
      <c r="W35" s="1"/>
    </row>
    <row r="36" spans="1:23" ht="15.75" thickBot="1" x14ac:dyDescent="0.3">
      <c r="A36" s="1"/>
      <c r="B36" s="1"/>
      <c r="C36" s="1"/>
      <c r="D36" s="21" t="str">
        <f>C34</f>
        <v>Pet name</v>
      </c>
      <c r="E36" s="1"/>
      <c r="F36" s="1"/>
      <c r="G36" s="1"/>
      <c r="H36" s="1"/>
      <c r="I36" s="115"/>
      <c r="J36" s="112"/>
      <c r="K36" s="112"/>
      <c r="L36" s="112"/>
      <c r="M36" s="112"/>
      <c r="N36" s="112"/>
      <c r="O36" s="113"/>
      <c r="P36" s="1"/>
      <c r="Q36" s="24"/>
      <c r="R36" s="12"/>
      <c r="S36" s="12"/>
      <c r="T36" s="12"/>
      <c r="U36" s="25"/>
      <c r="V36" s="1"/>
      <c r="W36" s="1"/>
    </row>
    <row r="37" spans="1:23" ht="15.75" thickBot="1" x14ac:dyDescent="0.3">
      <c r="A37" s="1"/>
      <c r="B37" s="1"/>
      <c r="C37" s="20" t="s">
        <v>39</v>
      </c>
      <c r="D37" s="1"/>
      <c r="E37" s="1"/>
      <c r="F37" s="1"/>
      <c r="G37" s="1"/>
      <c r="H37" s="1" t="s">
        <v>24</v>
      </c>
      <c r="I37" s="140"/>
      <c r="J37" s="141"/>
      <c r="K37" s="141"/>
      <c r="L37" s="141"/>
      <c r="M37" s="141"/>
      <c r="N37" s="141"/>
      <c r="O37" s="142"/>
      <c r="P37" s="1"/>
      <c r="Q37" s="62">
        <v>0</v>
      </c>
      <c r="R37" s="62">
        <v>0</v>
      </c>
      <c r="S37" s="68">
        <v>0</v>
      </c>
      <c r="T37" s="68">
        <v>0</v>
      </c>
      <c r="U37" s="68">
        <v>0</v>
      </c>
      <c r="V37" s="1"/>
      <c r="W37" s="1"/>
    </row>
    <row r="38" spans="1:23" ht="15.75" thickBot="1" x14ac:dyDescent="0.3">
      <c r="A38" s="1"/>
      <c r="B38" s="1"/>
      <c r="C38" s="83" t="s">
        <v>25</v>
      </c>
      <c r="D38" s="1"/>
      <c r="E38" s="1"/>
      <c r="F38" s="1"/>
      <c r="G38" s="1"/>
      <c r="H38" s="1"/>
      <c r="I38" s="4"/>
      <c r="J38" s="4"/>
      <c r="K38" s="4"/>
      <c r="L38" s="4"/>
      <c r="M38" s="4"/>
      <c r="N38" s="4"/>
      <c r="O38" s="4"/>
      <c r="P38" s="1"/>
      <c r="Q38" s="4"/>
      <c r="R38" s="4"/>
      <c r="S38" s="4"/>
      <c r="T38" s="4"/>
      <c r="U38" s="4"/>
      <c r="V38" s="1"/>
      <c r="W38" s="1"/>
    </row>
    <row r="39" spans="1:23" ht="15.75" thickBot="1" x14ac:dyDescent="0.3">
      <c r="A39" s="1"/>
      <c r="B39" s="1"/>
      <c r="C39" s="1"/>
      <c r="D39" s="1"/>
      <c r="E39" s="1"/>
      <c r="F39" s="1"/>
      <c r="G39" s="32" t="s">
        <v>40</v>
      </c>
      <c r="H39" s="33" t="s">
        <v>41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1"/>
      <c r="Q39" s="4"/>
      <c r="R39" s="4"/>
      <c r="S39" s="4"/>
      <c r="T39" s="4"/>
      <c r="U39" s="4"/>
      <c r="V39" s="1"/>
      <c r="W39" s="1"/>
    </row>
    <row r="40" spans="1:23" ht="15.75" thickBot="1" x14ac:dyDescent="0.3">
      <c r="A40" s="1"/>
      <c r="B40" s="1"/>
      <c r="C40" s="1"/>
      <c r="D40" s="1"/>
      <c r="E40" s="1"/>
      <c r="F40" s="1"/>
      <c r="G40" s="34"/>
      <c r="H40" s="35" t="s">
        <v>42</v>
      </c>
      <c r="I40" s="29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1"/>
      <c r="Q40" s="4"/>
      <c r="R40" s="4"/>
      <c r="S40" s="4"/>
      <c r="T40" s="4"/>
      <c r="U40" s="4"/>
      <c r="V40" s="1"/>
      <c r="W40" s="1"/>
    </row>
    <row r="41" spans="1:23" ht="15.75" thickBot="1" x14ac:dyDescent="0.3">
      <c r="A41" s="1"/>
      <c r="B41" s="1"/>
      <c r="C41" s="1"/>
      <c r="D41" s="1"/>
      <c r="E41" s="1"/>
      <c r="F41" s="1"/>
      <c r="G41" s="34"/>
      <c r="H41" s="35" t="s">
        <v>43</v>
      </c>
      <c r="I41" s="29">
        <v>0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1"/>
      <c r="Q41" s="4"/>
      <c r="R41" s="4"/>
      <c r="S41" s="4"/>
      <c r="T41" s="4"/>
      <c r="U41" s="4"/>
      <c r="V41" s="1"/>
      <c r="W41" s="1"/>
    </row>
    <row r="42" spans="1:23" ht="15.75" thickBot="1" x14ac:dyDescent="0.3">
      <c r="A42" s="1"/>
      <c r="B42" s="1"/>
      <c r="C42" s="1"/>
      <c r="D42" s="1"/>
      <c r="E42" s="1"/>
      <c r="F42" s="1"/>
      <c r="G42" s="36"/>
      <c r="H42" s="37" t="s">
        <v>44</v>
      </c>
      <c r="I42" s="29">
        <v>0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1"/>
      <c r="Q42" s="4"/>
      <c r="R42" s="4"/>
      <c r="S42" s="4"/>
      <c r="T42" s="4"/>
      <c r="U42" s="4"/>
      <c r="V42" s="1"/>
      <c r="W42" s="1"/>
    </row>
    <row r="43" spans="1:23" ht="15.75" thickBot="1" x14ac:dyDescent="0.3">
      <c r="A43" s="1"/>
      <c r="B43" s="1"/>
      <c r="C43" s="1"/>
      <c r="D43" s="1"/>
      <c r="E43" s="1"/>
      <c r="F43" s="1"/>
      <c r="G43" s="9"/>
      <c r="H43" s="9"/>
      <c r="I43" s="4"/>
      <c r="J43" s="4"/>
      <c r="K43" s="4"/>
      <c r="L43" s="4"/>
      <c r="M43" s="4"/>
      <c r="N43" s="4"/>
      <c r="O43" s="4"/>
      <c r="P43" s="1"/>
      <c r="Q43" s="4"/>
      <c r="R43" s="4"/>
      <c r="S43" s="4"/>
      <c r="T43" s="4"/>
      <c r="U43" s="4"/>
      <c r="V43" s="1"/>
      <c r="W43" s="1"/>
    </row>
    <row r="44" spans="1:23" ht="15.75" thickBot="1" x14ac:dyDescent="0.3">
      <c r="A44" s="1"/>
      <c r="B44" s="1"/>
      <c r="C44" s="1"/>
      <c r="D44" s="1"/>
      <c r="E44" s="1"/>
      <c r="F44" s="1"/>
      <c r="G44" s="32" t="s">
        <v>34</v>
      </c>
      <c r="H44" s="33" t="s">
        <v>45</v>
      </c>
      <c r="I44" s="29">
        <v>0</v>
      </c>
      <c r="J44" s="82">
        <v>0</v>
      </c>
      <c r="K44" s="82">
        <v>0</v>
      </c>
      <c r="L44" s="82">
        <v>0</v>
      </c>
      <c r="M44" s="82">
        <v>0</v>
      </c>
      <c r="N44" s="82">
        <v>0</v>
      </c>
      <c r="O44" s="82">
        <v>0</v>
      </c>
      <c r="P44" s="1"/>
      <c r="Q44" s="4"/>
      <c r="R44" s="4"/>
      <c r="S44" s="4"/>
      <c r="T44" s="4"/>
      <c r="U44" s="4"/>
      <c r="V44" s="1"/>
      <c r="W44" s="1"/>
    </row>
    <row r="45" spans="1:23" ht="15.75" thickBot="1" x14ac:dyDescent="0.3">
      <c r="A45" s="1"/>
      <c r="B45" s="38" t="s">
        <v>46</v>
      </c>
      <c r="C45" s="1"/>
      <c r="D45" s="1"/>
      <c r="E45" s="1"/>
      <c r="F45" s="1"/>
      <c r="G45" s="34"/>
      <c r="H45" s="35" t="s">
        <v>42</v>
      </c>
      <c r="I45" s="29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v>0</v>
      </c>
      <c r="P45" s="1"/>
      <c r="Q45" s="38" t="s">
        <v>47</v>
      </c>
      <c r="R45" s="4"/>
      <c r="S45" s="4"/>
      <c r="T45" s="4"/>
      <c r="U45" s="4"/>
      <c r="V45" s="1"/>
      <c r="W45" s="1"/>
    </row>
    <row r="46" spans="1:23" ht="15.75" thickBot="1" x14ac:dyDescent="0.3">
      <c r="A46" s="1"/>
      <c r="B46" s="1"/>
      <c r="C46" s="1"/>
      <c r="D46" s="1"/>
      <c r="E46" s="1"/>
      <c r="F46" s="1"/>
      <c r="G46" s="36"/>
      <c r="H46" s="37" t="s">
        <v>43</v>
      </c>
      <c r="I46" s="29">
        <v>0</v>
      </c>
      <c r="J46" s="82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4"/>
      <c r="Q46" s="4"/>
      <c r="R46" s="4"/>
      <c r="S46" s="4"/>
      <c r="T46" s="1"/>
      <c r="U46" s="1"/>
      <c r="V46" s="1"/>
      <c r="W46" s="1"/>
    </row>
    <row r="47" spans="1:23" x14ac:dyDescent="0.25">
      <c r="A47" s="1"/>
      <c r="B47" s="1"/>
      <c r="C47" s="1"/>
      <c r="D47" s="1"/>
      <c r="E47" s="1"/>
      <c r="F47" s="1"/>
      <c r="G47" s="4"/>
      <c r="H47" s="4"/>
      <c r="I47" s="4"/>
      <c r="J47" s="4"/>
      <c r="K47" s="4"/>
      <c r="L47" s="4"/>
      <c r="M47" s="4"/>
      <c r="N47" s="4"/>
      <c r="O47" s="4"/>
      <c r="P47" s="1"/>
      <c r="Q47" s="4"/>
      <c r="R47" s="4"/>
      <c r="S47" s="4"/>
      <c r="T47" s="4"/>
      <c r="U47" s="4"/>
      <c r="V47" s="1"/>
      <c r="W47" s="1"/>
    </row>
  </sheetData>
  <sheetProtection password="CADC" sheet="1" objects="1" scenarios="1"/>
  <mergeCells count="4">
    <mergeCell ref="I6:O6"/>
    <mergeCell ref="Q6:U6"/>
    <mergeCell ref="C3:F3"/>
    <mergeCell ref="H3:I3"/>
  </mergeCells>
  <hyperlinks>
    <hyperlink ref="B45" r:id="rId1"/>
    <hyperlink ref="Q45" r:id="rId2"/>
  </hyperlinks>
  <pageMargins left="0.7" right="0.7" top="0.75" bottom="0.75" header="0.3" footer="0.3"/>
  <pageSetup orientation="portrait" verticalDpi="0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List!$B$2:$B$7</xm:f>
          </x14:formula1>
          <xm:sqref>E6</xm:sqref>
        </x14:dataValidation>
        <x14:dataValidation type="list" allowBlank="1" showInputMessage="1" showErrorMessage="1">
          <x14:formula1>
            <xm:f>List!$L$2:$L$127</xm:f>
          </x14:formula1>
          <xm:sqref>I39:O39 I44:O44</xm:sqref>
        </x14:dataValidation>
        <x14:dataValidation type="list" allowBlank="1" showInputMessage="1" showErrorMessage="1">
          <x14:formula1>
            <xm:f>List!$L$2:$L$35</xm:f>
          </x14:formula1>
          <xm:sqref>I40:O41 I45:O46</xm:sqref>
        </x14:dataValidation>
        <x14:dataValidation type="list" allowBlank="1" showInputMessage="1" showErrorMessage="1">
          <x14:formula1>
            <xm:f>List!$L$2:$L$36</xm:f>
          </x14:formula1>
          <xm:sqref>I42:O42</xm:sqref>
        </x14:dataValidation>
        <x14:dataValidation type="list" allowBlank="1" showInputMessage="1" showErrorMessage="1">
          <x14:formula1>
            <xm:f>List!$I$2:$I$3</xm:f>
          </x14:formula1>
          <xm:sqref>Q9:U9 Q13:U13 Q17:U17 Q21:U21 Q25:U25 Q29:U29 Q33:U33 Q37:U37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workbookViewId="0">
      <selection activeCell="L33" sqref="L33"/>
    </sheetView>
  </sheetViews>
  <sheetFormatPr defaultRowHeight="15" x14ac:dyDescent="0.25"/>
  <cols>
    <col min="2" max="2" width="14" customWidth="1"/>
    <col min="3" max="3" width="16.28515625" customWidth="1"/>
    <col min="4" max="4" width="3" customWidth="1"/>
    <col min="5" max="5" width="5" customWidth="1"/>
    <col min="6" max="6" width="31.140625" customWidth="1"/>
    <col min="8" max="8" width="10.5703125" customWidth="1"/>
  </cols>
  <sheetData>
    <row r="1" spans="1:16" ht="15.75" thickBot="1" x14ac:dyDescent="0.3">
      <c r="A1" s="1"/>
      <c r="B1" s="1"/>
      <c r="C1" s="1"/>
      <c r="D1" s="1"/>
      <c r="E1" s="1"/>
      <c r="F1" s="1"/>
      <c r="G1" s="1"/>
      <c r="H1" s="1"/>
      <c r="I1" s="4"/>
      <c r="J1" s="4"/>
      <c r="K1" s="4"/>
      <c r="L1" s="4"/>
      <c r="M1" s="4"/>
      <c r="N1" s="4"/>
      <c r="O1" s="4"/>
      <c r="P1" s="1"/>
    </row>
    <row r="2" spans="1:16" x14ac:dyDescent="0.25">
      <c r="A2" s="1"/>
      <c r="B2" s="12"/>
      <c r="C2" s="12"/>
      <c r="D2" s="12"/>
      <c r="E2" s="12"/>
      <c r="F2" s="9"/>
      <c r="G2" s="9"/>
      <c r="H2" s="1"/>
      <c r="I2" s="100" t="s">
        <v>48</v>
      </c>
      <c r="J2" s="101"/>
      <c r="K2" s="101"/>
      <c r="L2" s="101"/>
      <c r="M2" s="101"/>
      <c r="N2" s="101"/>
      <c r="O2" s="102"/>
      <c r="P2" s="1"/>
    </row>
    <row r="3" spans="1:16" ht="15.75" thickBot="1" x14ac:dyDescent="0.3">
      <c r="A3" s="1"/>
      <c r="B3" s="4"/>
      <c r="C3" s="4"/>
      <c r="D3" s="4"/>
      <c r="E3" s="4"/>
      <c r="F3" s="1"/>
      <c r="G3" s="1"/>
      <c r="H3" s="1"/>
      <c r="I3" s="115" t="s">
        <v>49</v>
      </c>
      <c r="J3" s="112" t="s">
        <v>50</v>
      </c>
      <c r="K3" s="112" t="s">
        <v>13</v>
      </c>
      <c r="L3" s="112" t="s">
        <v>14</v>
      </c>
      <c r="M3" s="112" t="s">
        <v>15</v>
      </c>
      <c r="N3" s="112" t="s">
        <v>16</v>
      </c>
      <c r="O3" s="113" t="s">
        <v>17</v>
      </c>
      <c r="P3" s="1"/>
    </row>
    <row r="4" spans="1:16" ht="15.75" thickBot="1" x14ac:dyDescent="0.3">
      <c r="A4" s="1"/>
      <c r="B4" s="3" t="s">
        <v>86</v>
      </c>
      <c r="C4" s="3" t="str">
        <f>CHOOSE(D4,List!G2,List!G3,List!G4)</f>
        <v>3 star</v>
      </c>
      <c r="D4" s="3">
        <v>3</v>
      </c>
      <c r="E4" s="3" t="s">
        <v>51</v>
      </c>
      <c r="F4" s="1"/>
      <c r="G4" s="1"/>
      <c r="H4" s="1" t="s">
        <v>52</v>
      </c>
      <c r="I4" s="115">
        <f>'Main SF 2'!I26</f>
        <v>0</v>
      </c>
      <c r="J4" s="112">
        <f>'Main SF 2'!J26</f>
        <v>0</v>
      </c>
      <c r="K4" s="112">
        <f>'Main SF 2'!K26</f>
        <v>0</v>
      </c>
      <c r="L4" s="112">
        <f>'Main SF 2'!L26</f>
        <v>0</v>
      </c>
      <c r="M4" s="112">
        <f>'Main SF 2'!M26</f>
        <v>0</v>
      </c>
      <c r="N4" s="112">
        <f>'Main SF 2'!N26</f>
        <v>0</v>
      </c>
      <c r="O4" s="113">
        <f>'Main SF 2'!O26</f>
        <v>0</v>
      </c>
      <c r="P4" s="1"/>
    </row>
    <row r="5" spans="1:16" ht="15.75" thickBot="1" x14ac:dyDescent="0.3">
      <c r="A5" s="1"/>
      <c r="B5" s="89" t="s">
        <v>53</v>
      </c>
      <c r="C5" s="90"/>
      <c r="D5" s="90"/>
      <c r="E5" s="91"/>
      <c r="F5" s="1"/>
      <c r="G5" s="1"/>
      <c r="H5" s="1" t="s">
        <v>33</v>
      </c>
      <c r="I5" s="115">
        <f>Cover!I41</f>
        <v>0</v>
      </c>
      <c r="J5" s="112">
        <f>Cover!J41</f>
        <v>0</v>
      </c>
      <c r="K5" s="112">
        <f>Cover!K41</f>
        <v>0</v>
      </c>
      <c r="L5" s="112">
        <f>Cover!L41</f>
        <v>0</v>
      </c>
      <c r="M5" s="112">
        <f>Cover!M41</f>
        <v>0</v>
      </c>
      <c r="N5" s="112">
        <f>Cover!N41</f>
        <v>0</v>
      </c>
      <c r="O5" s="113">
        <f>Cover!O41</f>
        <v>0</v>
      </c>
      <c r="P5" s="1"/>
    </row>
    <row r="6" spans="1:16" ht="15.75" thickBot="1" x14ac:dyDescent="0.3">
      <c r="A6" s="1"/>
      <c r="B6" s="1"/>
      <c r="C6" s="1"/>
      <c r="D6" s="1"/>
      <c r="E6" s="1"/>
      <c r="F6" s="1"/>
      <c r="G6" s="1"/>
      <c r="H6" s="43" t="s">
        <v>54</v>
      </c>
      <c r="I6" s="115"/>
      <c r="J6" s="112"/>
      <c r="K6" s="119">
        <f>IF($D$8=1,($E$8),IF($D$9=1,($E$9),0))</f>
        <v>0</v>
      </c>
      <c r="L6" s="119">
        <f>IF($D$8=1,($E$8),0)</f>
        <v>0</v>
      </c>
      <c r="M6" s="119">
        <f>IF($D$8=1,($E$8),0)</f>
        <v>0</v>
      </c>
      <c r="N6" s="119">
        <f>IF($D$8=1,($E$8),0)</f>
        <v>0</v>
      </c>
      <c r="O6" s="125">
        <f>IF($D$8=1,($E$8),0)</f>
        <v>0</v>
      </c>
      <c r="P6" s="1"/>
    </row>
    <row r="7" spans="1:16" ht="15.75" thickBot="1" x14ac:dyDescent="0.3">
      <c r="A7" s="1"/>
      <c r="B7" s="89" t="s">
        <v>55</v>
      </c>
      <c r="C7" s="90"/>
      <c r="D7" s="90"/>
      <c r="E7" s="90"/>
      <c r="F7" s="91"/>
      <c r="G7" s="14"/>
      <c r="H7" s="59" t="s">
        <v>56</v>
      </c>
      <c r="I7" s="115"/>
      <c r="J7" s="112"/>
      <c r="K7" s="120">
        <f>IF($D$10=1,((K5+K4)*$E$10),IF($D$11=1,((K5+K4)*$E$11),0))</f>
        <v>0</v>
      </c>
      <c r="L7" s="120">
        <f>IF($D$12=1,(L5+L4)*$E$12,IF($D$10=1,(L5+L4)*$E$10,0))</f>
        <v>0</v>
      </c>
      <c r="M7" s="120">
        <f>IF($D$10=1,(M5+M4)*$E$10,IF($D$11=1,(M5+M4)*$E$11,0))</f>
        <v>0</v>
      </c>
      <c r="N7" s="120">
        <f>IF($D$12=1,(N5+N4)*$E$12,IF($D$10=1,(N5+N4)*$E$10,0))</f>
        <v>0</v>
      </c>
      <c r="O7" s="121">
        <f>IF($D$10=1,(O5+O4)*$E$10,0)</f>
        <v>0</v>
      </c>
      <c r="P7" s="9"/>
    </row>
    <row r="8" spans="1:16" ht="15.75" thickBot="1" x14ac:dyDescent="0.3">
      <c r="A8" s="1"/>
      <c r="B8" s="15" t="s">
        <v>57</v>
      </c>
      <c r="C8" s="44" t="s">
        <v>58</v>
      </c>
      <c r="D8" s="44">
        <f>Cover!Q9</f>
        <v>0</v>
      </c>
      <c r="E8" s="44">
        <v>10</v>
      </c>
      <c r="F8" s="45" t="s">
        <v>59</v>
      </c>
      <c r="G8" s="1"/>
      <c r="H8" s="1" t="s">
        <v>60</v>
      </c>
      <c r="I8" s="109">
        <f>SUM(I4:I7)</f>
        <v>0</v>
      </c>
      <c r="J8" s="110">
        <f>SUM(J4:J7)</f>
        <v>0</v>
      </c>
      <c r="K8" s="110">
        <f>ROUND(SUM(K4:K7),0)</f>
        <v>0</v>
      </c>
      <c r="L8" s="110">
        <f>ROUND(SUM(L4:L7),0)</f>
        <v>0</v>
      </c>
      <c r="M8" s="110">
        <f>ROUND(SUM(M4:M7),0)</f>
        <v>0</v>
      </c>
      <c r="N8" s="110">
        <f>ROUND(SUM(N4:N7),0)</f>
        <v>0</v>
      </c>
      <c r="O8" s="111">
        <f>ROUND(SUM(O4:O7),0)</f>
        <v>0</v>
      </c>
      <c r="P8" s="1"/>
    </row>
    <row r="9" spans="1:16" ht="15.75" thickBot="1" x14ac:dyDescent="0.3">
      <c r="A9" s="1"/>
      <c r="B9" s="5"/>
      <c r="C9" s="46" t="s">
        <v>61</v>
      </c>
      <c r="D9" s="46">
        <f>Cover!R9</f>
        <v>0</v>
      </c>
      <c r="E9" s="46">
        <v>10</v>
      </c>
      <c r="F9" s="47" t="s">
        <v>62</v>
      </c>
      <c r="G9" s="1"/>
      <c r="H9" s="1"/>
      <c r="I9" s="12"/>
      <c r="J9" s="12"/>
      <c r="K9" s="12"/>
      <c r="L9" s="12"/>
      <c r="M9" s="12"/>
      <c r="N9" s="12"/>
      <c r="O9" s="12"/>
      <c r="P9" s="1"/>
    </row>
    <row r="10" spans="1:16" ht="15.75" thickBot="1" x14ac:dyDescent="0.3">
      <c r="A10" s="1"/>
      <c r="B10" s="15"/>
      <c r="C10" s="50" t="s">
        <v>63</v>
      </c>
      <c r="D10" s="50">
        <f>Cover!S9</f>
        <v>0</v>
      </c>
      <c r="E10" s="51">
        <v>0.15</v>
      </c>
      <c r="F10" s="52" t="s">
        <v>64</v>
      </c>
      <c r="G10" s="1"/>
      <c r="H10" s="1"/>
      <c r="I10" s="4"/>
      <c r="J10" s="4"/>
      <c r="K10" s="4"/>
      <c r="L10" s="4"/>
      <c r="M10" s="4"/>
      <c r="N10" s="4"/>
      <c r="O10" s="4"/>
      <c r="P10" s="1"/>
    </row>
    <row r="11" spans="1:16" x14ac:dyDescent="0.25">
      <c r="A11" s="1"/>
      <c r="B11" s="16"/>
      <c r="C11" s="53" t="s">
        <v>65</v>
      </c>
      <c r="D11" s="53">
        <f>Cover!T9</f>
        <v>0</v>
      </c>
      <c r="E11" s="54">
        <v>0.05</v>
      </c>
      <c r="F11" s="55" t="s">
        <v>66</v>
      </c>
      <c r="G11" s="1"/>
      <c r="H11" s="1"/>
      <c r="I11" s="100" t="s">
        <v>67</v>
      </c>
      <c r="J11" s="101"/>
      <c r="K11" s="101"/>
      <c r="L11" s="101"/>
      <c r="M11" s="101"/>
      <c r="N11" s="101"/>
      <c r="O11" s="102"/>
      <c r="P11" s="1"/>
    </row>
    <row r="12" spans="1:16" ht="15.75" thickBot="1" x14ac:dyDescent="0.3">
      <c r="A12" s="1"/>
      <c r="B12" s="5"/>
      <c r="C12" s="56" t="s">
        <v>68</v>
      </c>
      <c r="D12" s="56">
        <f>Cover!U9</f>
        <v>0</v>
      </c>
      <c r="E12" s="57">
        <v>0.3</v>
      </c>
      <c r="F12" s="58" t="s">
        <v>69</v>
      </c>
      <c r="G12" s="1"/>
      <c r="H12" s="1"/>
      <c r="I12" s="115" t="s">
        <v>49</v>
      </c>
      <c r="J12" s="112" t="s">
        <v>50</v>
      </c>
      <c r="K12" s="112" t="s">
        <v>13</v>
      </c>
      <c r="L12" s="112" t="s">
        <v>14</v>
      </c>
      <c r="M12" s="112" t="s">
        <v>15</v>
      </c>
      <c r="N12" s="112" t="s">
        <v>16</v>
      </c>
      <c r="O12" s="113" t="s">
        <v>17</v>
      </c>
      <c r="P12" s="1"/>
    </row>
    <row r="13" spans="1:16" x14ac:dyDescent="0.25">
      <c r="A13" s="1"/>
      <c r="B13" s="1"/>
      <c r="C13" s="1"/>
      <c r="D13" s="1"/>
      <c r="E13" s="1"/>
      <c r="F13" s="1"/>
      <c r="G13" s="1"/>
      <c r="H13" s="1" t="s">
        <v>52</v>
      </c>
      <c r="I13" s="115">
        <f>'Main 2 SF 2'!I26</f>
        <v>0</v>
      </c>
      <c r="J13" s="112">
        <f>'Main 2 SF 2'!J26</f>
        <v>0</v>
      </c>
      <c r="K13" s="112">
        <f>'Main 2 SF 2'!K26</f>
        <v>0</v>
      </c>
      <c r="L13" s="112">
        <f>'Main 2 SF 2'!L26</f>
        <v>0</v>
      </c>
      <c r="M13" s="112">
        <f>'Main 2 SF 2'!M26</f>
        <v>0</v>
      </c>
      <c r="N13" s="112">
        <f>'Main 2 SF 2'!N26</f>
        <v>0</v>
      </c>
      <c r="O13" s="113">
        <f>'Main 2 SF 2'!O26</f>
        <v>0</v>
      </c>
      <c r="P13" s="1"/>
    </row>
    <row r="14" spans="1:16" x14ac:dyDescent="0.25">
      <c r="A14" s="1"/>
      <c r="B14" s="1"/>
      <c r="C14" s="1"/>
      <c r="D14" s="1"/>
      <c r="E14" s="1"/>
      <c r="F14" s="1"/>
      <c r="G14" s="1"/>
      <c r="H14" s="1" t="s">
        <v>33</v>
      </c>
      <c r="I14" s="115">
        <f>Cover!I46</f>
        <v>0</v>
      </c>
      <c r="J14" s="112">
        <f>Cover!J46</f>
        <v>0</v>
      </c>
      <c r="K14" s="112">
        <f>Cover!K46</f>
        <v>0</v>
      </c>
      <c r="L14" s="112">
        <f>Cover!L46</f>
        <v>0</v>
      </c>
      <c r="M14" s="112">
        <f>Cover!M46</f>
        <v>0</v>
      </c>
      <c r="N14" s="112">
        <f>Cover!N46</f>
        <v>0</v>
      </c>
      <c r="O14" s="113">
        <f>Cover!O46</f>
        <v>0</v>
      </c>
      <c r="P14" s="1"/>
    </row>
    <row r="15" spans="1:16" ht="15.75" thickBot="1" x14ac:dyDescent="0.3">
      <c r="A15" s="1"/>
      <c r="B15" s="1"/>
      <c r="C15" s="1"/>
      <c r="D15" s="1"/>
      <c r="E15" s="1"/>
      <c r="F15" s="1"/>
      <c r="G15" s="1"/>
      <c r="H15" s="43" t="s">
        <v>54</v>
      </c>
      <c r="I15" s="115"/>
      <c r="J15" s="112"/>
      <c r="K15" s="119">
        <f>IF($D$16=1,($E$16),IF($D$17=1,($E$17),0))</f>
        <v>0</v>
      </c>
      <c r="L15" s="119">
        <f t="shared" ref="L15:O15" si="0">IF($D$16=1,($E$16),IF($D$17=1,($E$17),0))</f>
        <v>0</v>
      </c>
      <c r="M15" s="119">
        <f t="shared" si="0"/>
        <v>0</v>
      </c>
      <c r="N15" s="119">
        <f t="shared" si="0"/>
        <v>0</v>
      </c>
      <c r="O15" s="125">
        <f t="shared" si="0"/>
        <v>0</v>
      </c>
      <c r="P15" s="1"/>
    </row>
    <row r="16" spans="1:16" x14ac:dyDescent="0.25">
      <c r="A16" s="1"/>
      <c r="B16" s="15" t="s">
        <v>53</v>
      </c>
      <c r="C16" s="44" t="s">
        <v>58</v>
      </c>
      <c r="D16" s="44">
        <f>Cover!Q25</f>
        <v>0</v>
      </c>
      <c r="E16" s="44">
        <v>10</v>
      </c>
      <c r="F16" s="45" t="s">
        <v>59</v>
      </c>
      <c r="G16" s="1"/>
      <c r="H16" s="59" t="s">
        <v>70</v>
      </c>
      <c r="I16" s="115"/>
      <c r="J16" s="112"/>
      <c r="K16" s="120">
        <f>IF($D$18=1,((K14+K13)*$E$18),IF($D$19=1,((K14+K13)*$E$19),0))</f>
        <v>0</v>
      </c>
      <c r="L16" s="120">
        <f>IF($D$20=1,(L14+L13)*$E$20,IF($D$18=1,(L14+L13)*$E$18,0))</f>
        <v>0</v>
      </c>
      <c r="M16" s="120">
        <f>IF($D$18=1,((M14+M13)*$E$18),IF($D$19=1,((M14+M13)*$E$19),0))</f>
        <v>0</v>
      </c>
      <c r="N16" s="120">
        <f>IF($D$20=1,(N14+N13)*$E$20,IF($D$18=1,(N14+N13)*$E$18,0))</f>
        <v>0</v>
      </c>
      <c r="O16" s="121">
        <f>IF($D$18=1,((O14+O13)*$E$18),0)</f>
        <v>0</v>
      </c>
      <c r="P16" s="1"/>
    </row>
    <row r="17" spans="1:16" ht="15.75" thickBot="1" x14ac:dyDescent="0.3">
      <c r="A17" s="1"/>
      <c r="B17" s="5"/>
      <c r="C17" s="46" t="s">
        <v>61</v>
      </c>
      <c r="D17" s="46">
        <f>Cover!R25</f>
        <v>0</v>
      </c>
      <c r="E17" s="46">
        <v>10</v>
      </c>
      <c r="F17" s="47" t="s">
        <v>62</v>
      </c>
      <c r="G17" s="1"/>
      <c r="H17" s="1" t="s">
        <v>60</v>
      </c>
      <c r="I17" s="109">
        <f>SUM(I13:I16)</f>
        <v>0</v>
      </c>
      <c r="J17" s="110">
        <f>SUM(J13:J16)</f>
        <v>0</v>
      </c>
      <c r="K17" s="110">
        <f>ROUND(SUM(K13:K16),0)</f>
        <v>0</v>
      </c>
      <c r="L17" s="110">
        <f>ROUND(SUM(L13:L16),0)</f>
        <v>0</v>
      </c>
      <c r="M17" s="110">
        <f>ROUND(SUM(M13:M16),0)</f>
        <v>0</v>
      </c>
      <c r="N17" s="110">
        <f>ROUND(SUM(N13:N16),0)</f>
        <v>0</v>
      </c>
      <c r="O17" s="111">
        <f>ROUND(SUM(O13:O16),0)</f>
        <v>0</v>
      </c>
      <c r="P17" s="9"/>
    </row>
    <row r="18" spans="1:16" x14ac:dyDescent="0.25">
      <c r="A18" s="1"/>
      <c r="B18" s="15"/>
      <c r="C18" s="50" t="s">
        <v>63</v>
      </c>
      <c r="D18" s="50">
        <f>Cover!S25</f>
        <v>0</v>
      </c>
      <c r="E18" s="51">
        <v>0.15</v>
      </c>
      <c r="F18" s="52" t="s">
        <v>64</v>
      </c>
      <c r="G18" s="1"/>
      <c r="H18" s="1"/>
      <c r="I18" s="12"/>
      <c r="J18" s="12"/>
      <c r="K18" s="12"/>
      <c r="L18" s="12"/>
      <c r="M18" s="12"/>
      <c r="N18" s="12"/>
      <c r="O18" s="12"/>
      <c r="P18" s="1"/>
    </row>
    <row r="19" spans="1:16" ht="15.75" thickBot="1" x14ac:dyDescent="0.3">
      <c r="A19" s="1"/>
      <c r="B19" s="16"/>
      <c r="C19" s="53" t="s">
        <v>65</v>
      </c>
      <c r="D19" s="53">
        <f>Cover!T25</f>
        <v>0</v>
      </c>
      <c r="E19" s="54">
        <v>0.05</v>
      </c>
      <c r="F19" s="55" t="s">
        <v>66</v>
      </c>
      <c r="G19" s="1"/>
      <c r="H19" s="1"/>
      <c r="I19" s="4"/>
      <c r="J19" s="4"/>
      <c r="K19" s="4"/>
      <c r="L19" s="4"/>
      <c r="M19" s="4"/>
      <c r="N19" s="4"/>
      <c r="O19" s="4"/>
      <c r="P19" s="1"/>
    </row>
    <row r="20" spans="1:16" ht="15.75" thickBot="1" x14ac:dyDescent="0.3">
      <c r="A20" s="1"/>
      <c r="B20" s="5"/>
      <c r="C20" s="56" t="s">
        <v>68</v>
      </c>
      <c r="D20" s="56">
        <f>Cover!U25</f>
        <v>0</v>
      </c>
      <c r="E20" s="57">
        <v>0.3</v>
      </c>
      <c r="F20" s="58" t="s">
        <v>69</v>
      </c>
      <c r="G20" s="1"/>
      <c r="H20" s="106"/>
      <c r="I20" s="100" t="s">
        <v>71</v>
      </c>
      <c r="J20" s="101"/>
      <c r="K20" s="101"/>
      <c r="L20" s="101"/>
      <c r="M20" s="101"/>
      <c r="N20" s="101"/>
      <c r="O20" s="102"/>
      <c r="P20" s="106"/>
    </row>
    <row r="21" spans="1:16" x14ac:dyDescent="0.25">
      <c r="A21" s="1"/>
      <c r="B21" s="9"/>
      <c r="C21" s="18"/>
      <c r="D21" s="18"/>
      <c r="E21" s="19"/>
      <c r="F21" s="18"/>
      <c r="G21" s="1"/>
      <c r="H21" s="106"/>
      <c r="I21" s="115" t="s">
        <v>49</v>
      </c>
      <c r="J21" s="112" t="s">
        <v>50</v>
      </c>
      <c r="K21" s="112" t="s">
        <v>13</v>
      </c>
      <c r="L21" s="112" t="s">
        <v>14</v>
      </c>
      <c r="M21" s="112" t="s">
        <v>15</v>
      </c>
      <c r="N21" s="112" t="s">
        <v>16</v>
      </c>
      <c r="O21" s="113" t="s">
        <v>17</v>
      </c>
      <c r="P21" s="106"/>
    </row>
    <row r="22" spans="1:16" x14ac:dyDescent="0.25">
      <c r="A22" s="1"/>
      <c r="B22" s="1"/>
      <c r="C22" s="1"/>
      <c r="D22" s="1"/>
      <c r="E22" s="1"/>
      <c r="F22" s="1"/>
      <c r="G22" s="1"/>
      <c r="H22" s="106" t="s">
        <v>72</v>
      </c>
      <c r="I22" s="115">
        <f>ROUND((((I8*Cover!$G$6)+(I17*$D$4))*0.05),0)</f>
        <v>0</v>
      </c>
      <c r="J22" s="112">
        <f>ROUND((((J8*Cover!$G$6)+(J17*$D$4))*0.05),0)</f>
        <v>0</v>
      </c>
      <c r="K22" s="112">
        <f>ROUND((((K8*Cover!$G$6)+(K17*$D$4))*0.05),0)</f>
        <v>0</v>
      </c>
      <c r="L22" s="112">
        <f>ROUND((((L8*Cover!$G$6)+(L17*$D$4))*0.05),0)</f>
        <v>0</v>
      </c>
      <c r="M22" s="112">
        <f>ROUND((((M8*Cover!$G$6)+(M17*$D$4))*0.05),0)</f>
        <v>0</v>
      </c>
      <c r="N22" s="112">
        <f>ROUND((((N8*Cover!$G$6)+(N17*$D$4))*0.05),0)</f>
        <v>0</v>
      </c>
      <c r="O22" s="113">
        <f>ROUND((((O8*Cover!$G$6)+(O17*$D$4))*0.05),0)</f>
        <v>0</v>
      </c>
      <c r="P22" s="106"/>
    </row>
    <row r="23" spans="1:16" x14ac:dyDescent="0.25">
      <c r="A23" s="1"/>
      <c r="B23" s="1"/>
      <c r="C23" s="1"/>
      <c r="D23" s="1"/>
      <c r="E23" s="1"/>
      <c r="F23" s="1"/>
      <c r="G23" s="1"/>
      <c r="H23" s="106" t="s">
        <v>90</v>
      </c>
      <c r="I23" s="115">
        <f>I22</f>
        <v>0</v>
      </c>
      <c r="J23" s="112">
        <f>J22</f>
        <v>0</v>
      </c>
      <c r="K23" s="112">
        <f>ROUND(((((K4+K5)*Cover!$G$6)+((K13+K14)*$D$4))*0.05),0)</f>
        <v>0</v>
      </c>
      <c r="L23" s="112">
        <f>ROUND(((((L4+L5)*Cover!$G$6)+((L13+L14)*$D$4))*0.05),0)</f>
        <v>0</v>
      </c>
      <c r="M23" s="112">
        <f>ROUND(((((M4+M5)*Cover!$G$6)+((M13+M14)*$D$4))*0.05),0)</f>
        <v>0</v>
      </c>
      <c r="N23" s="112">
        <f>ROUND(((((N4+N5)*Cover!$G$6)+((N13+N14)*$D$4))*0.05),0)</f>
        <v>0</v>
      </c>
      <c r="O23" s="113">
        <f>ROUND(((((O4+O5)*Cover!$G$6)+((O13+O14)*$D$4))*0.05),0)</f>
        <v>0</v>
      </c>
      <c r="P23" s="106"/>
    </row>
    <row r="24" spans="1:16" x14ac:dyDescent="0.25">
      <c r="A24" s="1"/>
      <c r="B24" s="1"/>
      <c r="C24" s="1"/>
      <c r="D24" s="1"/>
      <c r="E24" s="1"/>
      <c r="F24" s="1"/>
      <c r="G24" s="1"/>
      <c r="H24" s="106" t="s">
        <v>73</v>
      </c>
      <c r="I24" s="129">
        <f>I8+I5+I22</f>
        <v>0</v>
      </c>
      <c r="J24" s="128">
        <f t="shared" ref="J24:O24" si="1">J8+J5+J22</f>
        <v>0</v>
      </c>
      <c r="K24" s="128">
        <f t="shared" si="1"/>
        <v>0</v>
      </c>
      <c r="L24" s="128">
        <f t="shared" si="1"/>
        <v>0</v>
      </c>
      <c r="M24" s="128">
        <f t="shared" si="1"/>
        <v>0</v>
      </c>
      <c r="N24" s="128">
        <f t="shared" si="1"/>
        <v>0</v>
      </c>
      <c r="O24" s="130">
        <f t="shared" si="1"/>
        <v>0</v>
      </c>
      <c r="P24" s="106"/>
    </row>
    <row r="25" spans="1:16" x14ac:dyDescent="0.25">
      <c r="H25" s="106" t="s">
        <v>92</v>
      </c>
      <c r="I25" s="115">
        <f>I24</f>
        <v>0</v>
      </c>
      <c r="J25" s="112">
        <f>J24</f>
        <v>0</v>
      </c>
      <c r="K25" s="112">
        <f>ROUND((K4+K5)+K22+ (IF($D$10=1,( (K22)*$E$10),IF($D$11=1,( (K22)*$E$11),0))),0)</f>
        <v>0</v>
      </c>
      <c r="L25" s="112">
        <f>ROUND((L4+L5)+L22+ (IF($D$12=1,( (L22)*$E$12))),0)</f>
        <v>0</v>
      </c>
      <c r="M25" s="112">
        <f>ROUND((M4+M5)+M22+ (IF($D$10=1,( (M22)*$E$10),IF($D$11=1,( (M22)*$E$11),0))),0)</f>
        <v>0</v>
      </c>
      <c r="N25" s="112">
        <f>ROUND((N4+N5)+N22+ (IF($D$12=1,( (N22)*$E$12))),0)</f>
        <v>0</v>
      </c>
      <c r="O25" s="113">
        <f>ROUND((O5+O4)+O22+ (IF($D$10=1,( (O22)*$E$10))),0)</f>
        <v>0</v>
      </c>
      <c r="P25" s="106" t="s">
        <v>87</v>
      </c>
    </row>
    <row r="26" spans="1:16" x14ac:dyDescent="0.25">
      <c r="H26" s="106" t="s">
        <v>90</v>
      </c>
      <c r="I26" s="104">
        <f>I25</f>
        <v>0</v>
      </c>
      <c r="J26" s="105">
        <f>J25</f>
        <v>0</v>
      </c>
      <c r="K26" s="105">
        <f>K4+K5+K22</f>
        <v>0</v>
      </c>
      <c r="L26" s="105">
        <f t="shared" ref="L26:O26" si="2">L4+L5+L22</f>
        <v>0</v>
      </c>
      <c r="M26" s="105">
        <f t="shared" si="2"/>
        <v>0</v>
      </c>
      <c r="N26" s="105">
        <f t="shared" si="2"/>
        <v>0</v>
      </c>
      <c r="O26" s="126">
        <f t="shared" si="2"/>
        <v>0</v>
      </c>
      <c r="P26" s="106" t="s">
        <v>95</v>
      </c>
    </row>
    <row r="27" spans="1:16" ht="15.75" thickBot="1" x14ac:dyDescent="0.3">
      <c r="H27" s="127" t="s">
        <v>93</v>
      </c>
      <c r="I27" s="109">
        <f>I25</f>
        <v>0</v>
      </c>
      <c r="J27" s="110">
        <f>J25</f>
        <v>0</v>
      </c>
      <c r="K27" s="110">
        <f>ROUND(K24+ (IF($D$10=1,( (K22)*$E$10),IF($D$11=1,( (K22)*$E$11),0))),0)</f>
        <v>0</v>
      </c>
      <c r="L27" s="110">
        <f>ROUND(L24+ (IF($D$12=1,( (L22)*$E$12))),0)</f>
        <v>0</v>
      </c>
      <c r="M27" s="110">
        <f>ROUND(M24+ (IF($D$10=1,( (M22)*$E$10),IF($D$11=1,( (M22)*$E$11),0))),0)</f>
        <v>0</v>
      </c>
      <c r="N27" s="110">
        <f>ROUND(N24+ (IF($D$12=1,( (N22)*$E$12))),0)</f>
        <v>0</v>
      </c>
      <c r="O27" s="111">
        <f>ROUND(O24+ (IF($D$10=1,( (O22)*$E$10))),0)</f>
        <v>0</v>
      </c>
      <c r="P27" s="106" t="s">
        <v>94</v>
      </c>
    </row>
  </sheetData>
  <sheetProtection password="CADC" sheet="1" objects="1" scenarios="1"/>
  <mergeCells count="5">
    <mergeCell ref="I2:O2"/>
    <mergeCell ref="B5:E5"/>
    <mergeCell ref="B7:F7"/>
    <mergeCell ref="I11:O11"/>
    <mergeCell ref="I20:O2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[1]list!#REF!</xm:f>
          </x14:formula1>
          <xm:sqref>D4</xm:sqref>
        </x14:dataValidation>
        <x14:dataValidation type="list" allowBlank="1" showInputMessage="1" showErrorMessage="1">
          <x14:formula1>
            <xm:f>[1]list!#REF!</xm:f>
          </x14:formula1>
          <xm:sqref>D2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workbookViewId="0">
      <selection activeCell="H35" sqref="H35"/>
    </sheetView>
  </sheetViews>
  <sheetFormatPr defaultRowHeight="15" x14ac:dyDescent="0.25"/>
  <cols>
    <col min="1" max="1" width="9.140625" style="1"/>
    <col min="2" max="2" width="14" style="1" customWidth="1"/>
    <col min="3" max="3" width="16.28515625" style="1" customWidth="1"/>
    <col min="4" max="4" width="3" style="1" customWidth="1"/>
    <col min="5" max="5" width="5" style="1" customWidth="1"/>
    <col min="6" max="6" width="31.140625" style="1" customWidth="1"/>
    <col min="7" max="7" width="9.140625" style="1"/>
    <col min="8" max="8" width="10.42578125" style="1" customWidth="1"/>
    <col min="9" max="16384" width="9.140625" style="1"/>
  </cols>
  <sheetData>
    <row r="1" spans="2:16" ht="15.75" thickBot="1" x14ac:dyDescent="0.3">
      <c r="I1" s="4"/>
      <c r="J1" s="4"/>
      <c r="K1" s="4"/>
      <c r="L1" s="4"/>
      <c r="M1" s="4"/>
      <c r="N1" s="4"/>
      <c r="O1" s="4"/>
    </row>
    <row r="2" spans="2:16" x14ac:dyDescent="0.25">
      <c r="B2" s="12"/>
      <c r="C2" s="12"/>
      <c r="D2" s="12"/>
      <c r="E2" s="12"/>
      <c r="F2" s="9"/>
      <c r="G2" s="9"/>
      <c r="I2" s="100" t="s">
        <v>48</v>
      </c>
      <c r="J2" s="101"/>
      <c r="K2" s="101"/>
      <c r="L2" s="101"/>
      <c r="M2" s="101"/>
      <c r="N2" s="101"/>
      <c r="O2" s="102"/>
    </row>
    <row r="3" spans="2:16" ht="15.75" thickBot="1" x14ac:dyDescent="0.3">
      <c r="B3" s="4" t="s">
        <v>87</v>
      </c>
      <c r="C3" s="4"/>
      <c r="D3" s="4"/>
      <c r="E3" s="4"/>
      <c r="I3" s="115" t="s">
        <v>49</v>
      </c>
      <c r="J3" s="112" t="s">
        <v>50</v>
      </c>
      <c r="K3" s="112" t="s">
        <v>13</v>
      </c>
      <c r="L3" s="112" t="s">
        <v>14</v>
      </c>
      <c r="M3" s="112" t="s">
        <v>15</v>
      </c>
      <c r="N3" s="112" t="s">
        <v>16</v>
      </c>
      <c r="O3" s="113" t="s">
        <v>17</v>
      </c>
    </row>
    <row r="4" spans="2:16" ht="15.75" thickBot="1" x14ac:dyDescent="0.3">
      <c r="B4" s="65" t="s">
        <v>86</v>
      </c>
      <c r="C4" s="3" t="s">
        <v>91</v>
      </c>
      <c r="D4" s="3">
        <v>2</v>
      </c>
      <c r="E4" s="67" t="s">
        <v>51</v>
      </c>
      <c r="H4" s="1" t="s">
        <v>52</v>
      </c>
      <c r="I4" s="115">
        <f>'Main 1 SF 1'!I26</f>
        <v>0</v>
      </c>
      <c r="J4" s="112">
        <f>'Main 1 SF 1'!J26</f>
        <v>0</v>
      </c>
      <c r="K4" s="112">
        <f>'Main 1 SF 1'!K26</f>
        <v>0</v>
      </c>
      <c r="L4" s="112">
        <f>'Main 1 SF 1'!L26</f>
        <v>0</v>
      </c>
      <c r="M4" s="112">
        <f>'Main 1 SF 1'!M26</f>
        <v>0</v>
      </c>
      <c r="N4" s="112">
        <f>'Main 1 SF 1'!N26</f>
        <v>0</v>
      </c>
      <c r="O4" s="113">
        <f>'Main 1 SF 1'!O26</f>
        <v>0</v>
      </c>
    </row>
    <row r="5" spans="2:16" ht="15.75" thickBot="1" x14ac:dyDescent="0.3">
      <c r="B5" s="89" t="s">
        <v>53</v>
      </c>
      <c r="C5" s="90"/>
      <c r="D5" s="90"/>
      <c r="E5" s="91"/>
      <c r="H5" s="1" t="s">
        <v>33</v>
      </c>
      <c r="I5" s="115">
        <f>Cover!I40</f>
        <v>0</v>
      </c>
      <c r="J5" s="112">
        <f>Cover!J40</f>
        <v>0</v>
      </c>
      <c r="K5" s="112">
        <f>Cover!K40</f>
        <v>0</v>
      </c>
      <c r="L5" s="112">
        <f>Cover!L40</f>
        <v>0</v>
      </c>
      <c r="M5" s="112">
        <f>Cover!M40</f>
        <v>0</v>
      </c>
      <c r="N5" s="112">
        <f>Cover!N40</f>
        <v>0</v>
      </c>
      <c r="O5" s="113">
        <f>Cover!O40</f>
        <v>0</v>
      </c>
    </row>
    <row r="6" spans="2:16" ht="15.75" thickBot="1" x14ac:dyDescent="0.3">
      <c r="H6" s="43" t="s">
        <v>54</v>
      </c>
      <c r="I6" s="115"/>
      <c r="J6" s="112"/>
      <c r="K6" s="119">
        <f>IF($D$8=1,($E$8),IF($D$9=1,($E$9),0))</f>
        <v>0</v>
      </c>
      <c r="L6" s="119">
        <f>IF($D$8=1,($E$8),0)</f>
        <v>0</v>
      </c>
      <c r="M6" s="119">
        <f>IF($D$8=1,($E$8),0)</f>
        <v>0</v>
      </c>
      <c r="N6" s="119">
        <f>IF($D$8=1,($E$8),0)</f>
        <v>0</v>
      </c>
      <c r="O6" s="125">
        <f>IF($D$8=1,($E$8),0)</f>
        <v>0</v>
      </c>
    </row>
    <row r="7" spans="2:16" ht="15.75" thickBot="1" x14ac:dyDescent="0.3">
      <c r="B7" s="65" t="s">
        <v>55</v>
      </c>
      <c r="C7" s="66"/>
      <c r="D7" s="66"/>
      <c r="E7" s="66"/>
      <c r="F7" s="67"/>
      <c r="H7" s="59" t="s">
        <v>56</v>
      </c>
      <c r="I7" s="115"/>
      <c r="J7" s="112"/>
      <c r="K7" s="120">
        <f>IF($D$10=1,((K5+K4)*$E$10),IF($D$11=1,((K5+K4)*$E$11),0))</f>
        <v>0</v>
      </c>
      <c r="L7" s="120">
        <f>IF($D$12=1,(L5+L4)*$E$12,IF($D$10=1,(L5+L4)*$E$10,0))</f>
        <v>0</v>
      </c>
      <c r="M7" s="120">
        <f>IF($D$10=1,(M5+M4)*$E$10,IF($D$11=1,(M5+M4)*$E$11,0))</f>
        <v>0</v>
      </c>
      <c r="N7" s="120">
        <f>IF($D$12=1,(N5+N4)*$E$12,IF($D$10=1,(N5+N4)*$E$10,0))</f>
        <v>0</v>
      </c>
      <c r="O7" s="121">
        <f>IF($D$10=1,(O5+O4)*$E$10,0)</f>
        <v>0</v>
      </c>
    </row>
    <row r="8" spans="2:16" ht="15.75" thickBot="1" x14ac:dyDescent="0.3">
      <c r="B8" s="15" t="s">
        <v>57</v>
      </c>
      <c r="C8" s="44" t="s">
        <v>58</v>
      </c>
      <c r="D8" s="44">
        <f>Cover!Q9</f>
        <v>0</v>
      </c>
      <c r="E8" s="44">
        <v>10</v>
      </c>
      <c r="F8" s="45" t="s">
        <v>59</v>
      </c>
      <c r="G8" s="14"/>
      <c r="H8" s="1" t="s">
        <v>60</v>
      </c>
      <c r="I8" s="109">
        <f>SUM(I4:I7)</f>
        <v>0</v>
      </c>
      <c r="J8" s="110">
        <f>SUM(J4:J7)</f>
        <v>0</v>
      </c>
      <c r="K8" s="110">
        <f>ROUND(SUM(K4:K7),0)</f>
        <v>0</v>
      </c>
      <c r="L8" s="110">
        <f>ROUND(SUM(L4:L7),0)</f>
        <v>0</v>
      </c>
      <c r="M8" s="110">
        <f>ROUND(SUM(M4:M7),0)</f>
        <v>0</v>
      </c>
      <c r="N8" s="110">
        <f>ROUND(SUM(N4:N7),0)</f>
        <v>0</v>
      </c>
      <c r="O8" s="111">
        <f>ROUND(SUM(O4:O7),0)</f>
        <v>0</v>
      </c>
      <c r="P8" s="9"/>
    </row>
    <row r="9" spans="2:16" ht="15.75" thickBot="1" x14ac:dyDescent="0.3">
      <c r="B9" s="5"/>
      <c r="C9" s="46" t="s">
        <v>61</v>
      </c>
      <c r="D9" s="46">
        <f>Cover!R9</f>
        <v>0</v>
      </c>
      <c r="E9" s="46">
        <v>10</v>
      </c>
      <c r="F9" s="47" t="s">
        <v>62</v>
      </c>
      <c r="I9" s="12"/>
      <c r="J9" s="12"/>
      <c r="K9" s="12"/>
      <c r="L9" s="12"/>
      <c r="M9" s="12"/>
      <c r="N9" s="12"/>
      <c r="O9" s="12"/>
    </row>
    <row r="10" spans="2:16" ht="15.75" thickBot="1" x14ac:dyDescent="0.3">
      <c r="B10" s="15"/>
      <c r="C10" s="50" t="s">
        <v>63</v>
      </c>
      <c r="D10" s="50">
        <f>Cover!S9</f>
        <v>0</v>
      </c>
      <c r="E10" s="51">
        <v>0.15</v>
      </c>
      <c r="F10" s="52" t="s">
        <v>64</v>
      </c>
      <c r="I10" s="4"/>
      <c r="J10" s="4"/>
      <c r="K10" s="4"/>
      <c r="L10" s="4"/>
      <c r="M10" s="4"/>
      <c r="N10" s="4"/>
      <c r="O10" s="4"/>
    </row>
    <row r="11" spans="2:16" x14ac:dyDescent="0.25">
      <c r="B11" s="16"/>
      <c r="C11" s="53" t="s">
        <v>65</v>
      </c>
      <c r="D11" s="53">
        <f>Cover!T9</f>
        <v>0</v>
      </c>
      <c r="E11" s="54">
        <v>0.05</v>
      </c>
      <c r="F11" s="55" t="s">
        <v>66</v>
      </c>
      <c r="I11" s="100" t="s">
        <v>67</v>
      </c>
      <c r="J11" s="101"/>
      <c r="K11" s="101"/>
      <c r="L11" s="101"/>
      <c r="M11" s="101"/>
      <c r="N11" s="101"/>
      <c r="O11" s="102"/>
    </row>
    <row r="12" spans="2:16" ht="15.75" thickBot="1" x14ac:dyDescent="0.3">
      <c r="B12" s="5"/>
      <c r="C12" s="56" t="s">
        <v>68</v>
      </c>
      <c r="D12" s="56">
        <f>Cover!U9</f>
        <v>0</v>
      </c>
      <c r="E12" s="57">
        <v>0.3</v>
      </c>
      <c r="F12" s="58" t="s">
        <v>69</v>
      </c>
      <c r="I12" s="115" t="s">
        <v>49</v>
      </c>
      <c r="J12" s="112" t="s">
        <v>50</v>
      </c>
      <c r="K12" s="112" t="s">
        <v>13</v>
      </c>
      <c r="L12" s="112" t="s">
        <v>14</v>
      </c>
      <c r="M12" s="112" t="s">
        <v>15</v>
      </c>
      <c r="N12" s="112" t="s">
        <v>16</v>
      </c>
      <c r="O12" s="113" t="s">
        <v>17</v>
      </c>
    </row>
    <row r="13" spans="2:16" x14ac:dyDescent="0.25">
      <c r="H13" s="1" t="s">
        <v>52</v>
      </c>
      <c r="I13" s="115">
        <f>'Main 3 SF 1'!I26</f>
        <v>0</v>
      </c>
      <c r="J13" s="112">
        <f>'Main 3 SF 1'!J26</f>
        <v>0</v>
      </c>
      <c r="K13" s="112">
        <f>'Main 3 SF 1'!K26</f>
        <v>0</v>
      </c>
      <c r="L13" s="112">
        <f>'Main 3 SF 1'!L26</f>
        <v>0</v>
      </c>
      <c r="M13" s="112">
        <f>'Main 3 SF 1'!M26</f>
        <v>0</v>
      </c>
      <c r="N13" s="112">
        <f>'Main 3 SF 1'!N26</f>
        <v>0</v>
      </c>
      <c r="O13" s="113">
        <f>'Main 3 SF 1'!O26</f>
        <v>0</v>
      </c>
    </row>
    <row r="14" spans="2:16" x14ac:dyDescent="0.25">
      <c r="H14" s="1" t="s">
        <v>33</v>
      </c>
      <c r="I14" s="115">
        <v>0</v>
      </c>
      <c r="J14" s="112">
        <v>0</v>
      </c>
      <c r="K14" s="112">
        <v>0</v>
      </c>
      <c r="L14" s="112">
        <v>0</v>
      </c>
      <c r="M14" s="112">
        <v>0</v>
      </c>
      <c r="N14" s="112">
        <v>0</v>
      </c>
      <c r="O14" s="113">
        <v>0</v>
      </c>
    </row>
    <row r="15" spans="2:16" ht="15.75" thickBot="1" x14ac:dyDescent="0.3">
      <c r="H15" s="43" t="s">
        <v>54</v>
      </c>
      <c r="I15" s="115"/>
      <c r="J15" s="112"/>
      <c r="K15" s="119">
        <f>IF($D$16=1,($E$16),IF($D$17=1,($E$17),0))</f>
        <v>0</v>
      </c>
      <c r="L15" s="119">
        <f>IF($D$16=1,($E$16),IF($D$17=1,($E$17),0))</f>
        <v>0</v>
      </c>
      <c r="M15" s="119">
        <f>IF($D$16=1,($E$16),IF($D$17=1,($E$17),0))</f>
        <v>0</v>
      </c>
      <c r="N15" s="119">
        <f>IF($D$16=1,($E$16),IF($D$17=1,($E$17),0))</f>
        <v>0</v>
      </c>
      <c r="O15" s="125">
        <f>IF($D$16=1,($E$16),IF($D$17=1,($E$17),0))</f>
        <v>0</v>
      </c>
    </row>
    <row r="16" spans="2:16" x14ac:dyDescent="0.25">
      <c r="B16" s="15" t="s">
        <v>53</v>
      </c>
      <c r="C16" s="44" t="s">
        <v>58</v>
      </c>
      <c r="D16" s="44">
        <f>Cover!Q17</f>
        <v>0</v>
      </c>
      <c r="E16" s="44">
        <v>10</v>
      </c>
      <c r="F16" s="45" t="s">
        <v>59</v>
      </c>
      <c r="H16" s="59" t="s">
        <v>70</v>
      </c>
      <c r="I16" s="115"/>
      <c r="J16" s="112"/>
      <c r="K16" s="120">
        <f>IF($D$18=1,((K14+K13)*$E$18),IF($D$19=1,((K14+K13)*$E$19),0))</f>
        <v>0</v>
      </c>
      <c r="L16" s="120">
        <f>IF($D$20=1,(L14+L13)*$E$20,IF($D$18=1,(L14+L13)*$E$18,0))</f>
        <v>0</v>
      </c>
      <c r="M16" s="120">
        <f>IF($D$18=1,((M14+M13)*$E$18),IF($D$19=1,((M14+M13)*$E$19),0))</f>
        <v>0</v>
      </c>
      <c r="N16" s="120">
        <f>IF($D$20=1,(N14+N13)*$E$20,IF($D$18=1,(N14+N13)*$E$18,0))</f>
        <v>0</v>
      </c>
      <c r="O16" s="121">
        <f>IF($D$18=1,((O14+O13)*$E$18),0)</f>
        <v>0</v>
      </c>
    </row>
    <row r="17" spans="2:16" ht="15.75" thickBot="1" x14ac:dyDescent="0.3">
      <c r="B17" s="5"/>
      <c r="C17" s="46" t="s">
        <v>61</v>
      </c>
      <c r="D17" s="46">
        <f>Cover!R17</f>
        <v>0</v>
      </c>
      <c r="E17" s="46">
        <v>10</v>
      </c>
      <c r="F17" s="47" t="s">
        <v>62</v>
      </c>
      <c r="H17" s="1" t="s">
        <v>60</v>
      </c>
      <c r="I17" s="109">
        <f>SUM(I13:I16)</f>
        <v>0</v>
      </c>
      <c r="J17" s="110">
        <f>SUM(J13:J16)</f>
        <v>0</v>
      </c>
      <c r="K17" s="110">
        <f>ROUND(SUM(K13:K16),0)</f>
        <v>0</v>
      </c>
      <c r="L17" s="110">
        <f>ROUND(SUM(L13:L16),0)</f>
        <v>0</v>
      </c>
      <c r="M17" s="110">
        <f>ROUND(SUM(M13:M16),0)</f>
        <v>0</v>
      </c>
      <c r="N17" s="110">
        <f>ROUND(SUM(N13:N16),0)</f>
        <v>0</v>
      </c>
      <c r="O17" s="111">
        <f>ROUND(SUM(O13:O16),0)</f>
        <v>0</v>
      </c>
    </row>
    <row r="18" spans="2:16" x14ac:dyDescent="0.25">
      <c r="B18" s="15"/>
      <c r="C18" s="50" t="s">
        <v>63</v>
      </c>
      <c r="D18" s="50">
        <f>Cover!S17</f>
        <v>0</v>
      </c>
      <c r="E18" s="51">
        <v>0.15</v>
      </c>
      <c r="F18" s="52" t="s">
        <v>64</v>
      </c>
      <c r="I18" s="12"/>
      <c r="J18" s="12"/>
      <c r="K18" s="12"/>
      <c r="L18" s="12"/>
      <c r="M18" s="12"/>
      <c r="N18" s="12"/>
      <c r="O18" s="12"/>
    </row>
    <row r="19" spans="2:16" ht="15.75" thickBot="1" x14ac:dyDescent="0.3">
      <c r="B19" s="16"/>
      <c r="C19" s="53" t="s">
        <v>65</v>
      </c>
      <c r="D19" s="53">
        <f>Cover!T17</f>
        <v>0</v>
      </c>
      <c r="E19" s="54">
        <v>0.05</v>
      </c>
      <c r="F19" s="55" t="s">
        <v>66</v>
      </c>
      <c r="I19" s="4"/>
      <c r="J19" s="4"/>
      <c r="K19" s="4"/>
      <c r="L19" s="4"/>
      <c r="M19" s="4"/>
      <c r="N19" s="4"/>
      <c r="O19" s="4"/>
    </row>
    <row r="20" spans="2:16" ht="15.75" thickBot="1" x14ac:dyDescent="0.3">
      <c r="B20" s="5"/>
      <c r="C20" s="56" t="s">
        <v>68</v>
      </c>
      <c r="D20" s="56">
        <f>Cover!U17</f>
        <v>0</v>
      </c>
      <c r="E20" s="57">
        <v>0.3</v>
      </c>
      <c r="F20" s="58" t="s">
        <v>69</v>
      </c>
      <c r="H20" s="106"/>
      <c r="I20" s="100" t="s">
        <v>71</v>
      </c>
      <c r="J20" s="101"/>
      <c r="K20" s="101"/>
      <c r="L20" s="101"/>
      <c r="M20" s="101"/>
      <c r="N20" s="101"/>
      <c r="O20" s="102"/>
      <c r="P20" s="106"/>
    </row>
    <row r="21" spans="2:16" x14ac:dyDescent="0.25">
      <c r="B21" s="9"/>
      <c r="C21" s="18"/>
      <c r="D21" s="18"/>
      <c r="E21" s="19"/>
      <c r="F21" s="18"/>
      <c r="H21" s="106"/>
      <c r="I21" s="115" t="s">
        <v>49</v>
      </c>
      <c r="J21" s="112" t="s">
        <v>50</v>
      </c>
      <c r="K21" s="112" t="s">
        <v>13</v>
      </c>
      <c r="L21" s="112" t="s">
        <v>14</v>
      </c>
      <c r="M21" s="112" t="s">
        <v>15</v>
      </c>
      <c r="N21" s="112" t="s">
        <v>16</v>
      </c>
      <c r="O21" s="113" t="s">
        <v>17</v>
      </c>
      <c r="P21" s="106"/>
    </row>
    <row r="22" spans="2:16" x14ac:dyDescent="0.25">
      <c r="H22" s="106" t="s">
        <v>72</v>
      </c>
      <c r="I22" s="115">
        <f>ROUND((((I8*Cover!$G$6)+(I17*$D$4))*0.05),0)</f>
        <v>0</v>
      </c>
      <c r="J22" s="112">
        <f>ROUND((((J8*Cover!$G$6)+(J17*$D$4))*0.05),0)</f>
        <v>0</v>
      </c>
      <c r="K22" s="112">
        <f>ROUND((((K8*Cover!$G$6)+(K17*$D$4))*0.05),0)</f>
        <v>0</v>
      </c>
      <c r="L22" s="112">
        <f>ROUND((((L8*Cover!$G$6)+(L17*$D$4))*0.05),0)</f>
        <v>0</v>
      </c>
      <c r="M22" s="112">
        <f>ROUND((((M8*Cover!$G$6)+(M17*$D$4))*0.05),0)</f>
        <v>0</v>
      </c>
      <c r="N22" s="112">
        <f>ROUND((((N8*Cover!$G$6)+(N17*$D$4))*0.05),0)</f>
        <v>0</v>
      </c>
      <c r="O22" s="113">
        <f>ROUND((((O8*Cover!$G$6)+(O17*$D$4))*0.05),0)</f>
        <v>0</v>
      </c>
      <c r="P22" s="106"/>
    </row>
    <row r="23" spans="2:16" x14ac:dyDescent="0.25">
      <c r="H23" s="106" t="s">
        <v>90</v>
      </c>
      <c r="I23" s="115">
        <f>I22</f>
        <v>0</v>
      </c>
      <c r="J23" s="112">
        <f>J22</f>
        <v>0</v>
      </c>
      <c r="K23" s="112">
        <f>ROUND(((((K4+K5)*Cover!$G$6)+((K13+K14)*$D$4))*0.05),0)</f>
        <v>0</v>
      </c>
      <c r="L23" s="112">
        <f>ROUND(((((L4+L5)*Cover!$G$6)+((L13+L14)*$D$4))*0.05),0)</f>
        <v>0</v>
      </c>
      <c r="M23" s="112">
        <f>ROUND(((((M4+M5)*Cover!$G$6)+((M13+M14)*$D$4))*0.05),0)</f>
        <v>0</v>
      </c>
      <c r="N23" s="112">
        <f>ROUND(((((N4+N5)*Cover!$G$6)+((N13+N14)*$D$4))*0.05),0)</f>
        <v>0</v>
      </c>
      <c r="O23" s="113">
        <f>ROUND(((((O4+O5)*Cover!$G$6)+((O13+O14)*$D$4))*0.05),0)</f>
        <v>0</v>
      </c>
      <c r="P23" s="106"/>
    </row>
    <row r="24" spans="2:16" x14ac:dyDescent="0.25">
      <c r="H24" s="106" t="s">
        <v>73</v>
      </c>
      <c r="I24" s="129">
        <f>I8+I5+I22</f>
        <v>0</v>
      </c>
      <c r="J24" s="128">
        <f t="shared" ref="J24:O24" si="0">J8+J5+J22</f>
        <v>0</v>
      </c>
      <c r="K24" s="128">
        <f t="shared" si="0"/>
        <v>0</v>
      </c>
      <c r="L24" s="128">
        <f t="shared" si="0"/>
        <v>0</v>
      </c>
      <c r="M24" s="128">
        <f t="shared" si="0"/>
        <v>0</v>
      </c>
      <c r="N24" s="128">
        <f t="shared" si="0"/>
        <v>0</v>
      </c>
      <c r="O24" s="130">
        <f t="shared" si="0"/>
        <v>0</v>
      </c>
      <c r="P24" s="106"/>
    </row>
    <row r="25" spans="2:16" x14ac:dyDescent="0.25">
      <c r="H25" s="106" t="s">
        <v>92</v>
      </c>
      <c r="I25" s="115">
        <f>I24</f>
        <v>0</v>
      </c>
      <c r="J25" s="112">
        <f>J24</f>
        <v>0</v>
      </c>
      <c r="K25" s="112">
        <f>ROUND((K4+K5)+K22+ (IF($D$10=1,( (K22)*$E$10),IF($D$11=1,( (K22)*$E$11),0))),0)</f>
        <v>0</v>
      </c>
      <c r="L25" s="112">
        <f>ROUND((L4+L5)+L22+ (IF($D$12=1,( (L22)*$E$12))),0)</f>
        <v>0</v>
      </c>
      <c r="M25" s="112">
        <f>ROUND((M4+M5)+M22+ (IF($D$10=1,( (M22)*$E$10),IF($D$11=1,( (M22)*$E$11),0))),0)</f>
        <v>0</v>
      </c>
      <c r="N25" s="112">
        <f>ROUND((N4+N5)+N22+ (IF($D$12=1,( (N22)*$E$12))),0)</f>
        <v>0</v>
      </c>
      <c r="O25" s="113">
        <f>ROUND((O5+O4)+O22+ (IF($D$10=1,( (O22)*$E$10))),0)</f>
        <v>0</v>
      </c>
      <c r="P25" s="106" t="s">
        <v>87</v>
      </c>
    </row>
    <row r="26" spans="2:16" x14ac:dyDescent="0.25">
      <c r="H26" s="106" t="s">
        <v>90</v>
      </c>
      <c r="I26" s="104">
        <f>I25</f>
        <v>0</v>
      </c>
      <c r="J26" s="105">
        <f>J25</f>
        <v>0</v>
      </c>
      <c r="K26" s="105">
        <f>K4+K5+K22</f>
        <v>0</v>
      </c>
      <c r="L26" s="105">
        <f t="shared" ref="L26:O26" si="1">L4+L5+L22</f>
        <v>0</v>
      </c>
      <c r="M26" s="105">
        <f t="shared" si="1"/>
        <v>0</v>
      </c>
      <c r="N26" s="105">
        <f t="shared" si="1"/>
        <v>0</v>
      </c>
      <c r="O26" s="126">
        <f t="shared" si="1"/>
        <v>0</v>
      </c>
      <c r="P26" s="106" t="s">
        <v>95</v>
      </c>
    </row>
    <row r="27" spans="2:16" ht="15.75" thickBot="1" x14ac:dyDescent="0.3">
      <c r="H27" s="127" t="s">
        <v>93</v>
      </c>
      <c r="I27" s="109">
        <f>I25</f>
        <v>0</v>
      </c>
      <c r="J27" s="110">
        <f>J25</f>
        <v>0</v>
      </c>
      <c r="K27" s="110">
        <f>ROUND(K24+ (IF($D$10=1,( (K22)*$E$10),IF($D$11=1,( (K22)*$E$11),0))),0)</f>
        <v>0</v>
      </c>
      <c r="L27" s="110">
        <f>ROUND(L24+ (IF($D$12=1,( (L22)*$E$12))),0)</f>
        <v>0</v>
      </c>
      <c r="M27" s="110">
        <f>ROUND(M24+ (IF($D$10=1,( (M22)*$E$10),IF($D$11=1,( (M22)*$E$11),0))),0)</f>
        <v>0</v>
      </c>
      <c r="N27" s="110">
        <f>ROUND(N24+ (IF($D$12=1,( (N22)*$E$12))),0)</f>
        <v>0</v>
      </c>
      <c r="O27" s="111">
        <f>ROUND(O24+ (IF($D$10=1,( (O22)*$E$10))),0)</f>
        <v>0</v>
      </c>
      <c r="P27" s="106" t="s">
        <v>94</v>
      </c>
    </row>
  </sheetData>
  <sheetProtection password="CADC" sheet="1" objects="1" scenarios="1"/>
  <mergeCells count="4">
    <mergeCell ref="I2:O2"/>
    <mergeCell ref="B5:E5"/>
    <mergeCell ref="I11:O11"/>
    <mergeCell ref="I20:O2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List!$F$3</xm:f>
          </x14:formula1>
          <xm:sqref>D4</xm:sqref>
        </x14:dataValidation>
        <x14:dataValidation type="list" allowBlank="1" showInputMessage="1" showErrorMessage="1">
          <x14:formula1>
            <xm:f>[1]list!#REF!</xm:f>
          </x14:formula1>
          <xm:sqref>D2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workbookViewId="0">
      <selection activeCell="F35" sqref="F35"/>
    </sheetView>
  </sheetViews>
  <sheetFormatPr defaultRowHeight="15" x14ac:dyDescent="0.25"/>
  <cols>
    <col min="1" max="1" width="9.140625" style="1"/>
    <col min="2" max="2" width="14" style="1" customWidth="1"/>
    <col min="3" max="3" width="16.28515625" style="1" customWidth="1"/>
    <col min="4" max="4" width="3" style="1" customWidth="1"/>
    <col min="5" max="5" width="5" style="1" customWidth="1"/>
    <col min="6" max="6" width="31.140625" style="1" customWidth="1"/>
    <col min="7" max="7" width="9.140625" style="1"/>
    <col min="8" max="8" width="10.42578125" style="1" customWidth="1"/>
    <col min="9" max="16384" width="9.140625" style="1"/>
  </cols>
  <sheetData>
    <row r="1" spans="2:16" ht="15.75" thickBot="1" x14ac:dyDescent="0.3">
      <c r="I1" s="4"/>
      <c r="J1" s="4"/>
      <c r="K1" s="4"/>
      <c r="L1" s="4"/>
      <c r="M1" s="4"/>
      <c r="N1" s="4"/>
      <c r="O1" s="4"/>
    </row>
    <row r="2" spans="2:16" x14ac:dyDescent="0.25">
      <c r="B2" s="12"/>
      <c r="C2" s="12"/>
      <c r="D2" s="12"/>
      <c r="E2" s="12"/>
      <c r="F2" s="9"/>
      <c r="G2" s="9"/>
      <c r="I2" s="100" t="s">
        <v>48</v>
      </c>
      <c r="J2" s="101"/>
      <c r="K2" s="101"/>
      <c r="L2" s="101"/>
      <c r="M2" s="101"/>
      <c r="N2" s="101"/>
      <c r="O2" s="102"/>
    </row>
    <row r="3" spans="2:16" ht="15.75" thickBot="1" x14ac:dyDescent="0.3">
      <c r="B3" s="4" t="s">
        <v>87</v>
      </c>
      <c r="C3" s="4"/>
      <c r="D3" s="4"/>
      <c r="E3" s="4"/>
      <c r="I3" s="115" t="s">
        <v>49</v>
      </c>
      <c r="J3" s="112" t="s">
        <v>50</v>
      </c>
      <c r="K3" s="112" t="s">
        <v>13</v>
      </c>
      <c r="L3" s="112" t="s">
        <v>14</v>
      </c>
      <c r="M3" s="112" t="s">
        <v>15</v>
      </c>
      <c r="N3" s="112" t="s">
        <v>16</v>
      </c>
      <c r="O3" s="113" t="s">
        <v>17</v>
      </c>
    </row>
    <row r="4" spans="2:16" ht="15.75" thickBot="1" x14ac:dyDescent="0.3">
      <c r="B4" s="65" t="s">
        <v>86</v>
      </c>
      <c r="C4" s="3" t="s">
        <v>91</v>
      </c>
      <c r="D4" s="3">
        <v>2</v>
      </c>
      <c r="E4" s="67" t="s">
        <v>51</v>
      </c>
      <c r="H4" s="1" t="s">
        <v>52</v>
      </c>
      <c r="I4" s="115">
        <f>'Main 2 SF 1'!I26</f>
        <v>0</v>
      </c>
      <c r="J4" s="112">
        <f>'Main 2 SF 1'!J26</f>
        <v>0</v>
      </c>
      <c r="K4" s="112">
        <f>'Main 2 SF 1'!K26</f>
        <v>0</v>
      </c>
      <c r="L4" s="112">
        <f>'Main 2 SF 1'!L26</f>
        <v>0</v>
      </c>
      <c r="M4" s="112">
        <f>'Main 2 SF 1'!M26</f>
        <v>0</v>
      </c>
      <c r="N4" s="112">
        <f>'Main 2 SF 1'!N26</f>
        <v>0</v>
      </c>
      <c r="O4" s="113">
        <f>'Main 2 SF 1'!O26</f>
        <v>0</v>
      </c>
    </row>
    <row r="5" spans="2:16" ht="15.75" thickBot="1" x14ac:dyDescent="0.3">
      <c r="B5" s="89" t="s">
        <v>53</v>
      </c>
      <c r="C5" s="90"/>
      <c r="D5" s="90"/>
      <c r="E5" s="91"/>
      <c r="H5" s="1" t="s">
        <v>33</v>
      </c>
      <c r="I5" s="115">
        <f>Cover!I45</f>
        <v>0</v>
      </c>
      <c r="J5" s="112">
        <f>Cover!J45</f>
        <v>0</v>
      </c>
      <c r="K5" s="112">
        <f>Cover!K45</f>
        <v>0</v>
      </c>
      <c r="L5" s="112">
        <f>Cover!L45</f>
        <v>0</v>
      </c>
      <c r="M5" s="112">
        <f>Cover!M45</f>
        <v>0</v>
      </c>
      <c r="N5" s="112">
        <f>Cover!N45</f>
        <v>0</v>
      </c>
      <c r="O5" s="113">
        <f>Cover!O45</f>
        <v>0</v>
      </c>
    </row>
    <row r="6" spans="2:16" ht="15.75" thickBot="1" x14ac:dyDescent="0.3">
      <c r="H6" s="43" t="s">
        <v>54</v>
      </c>
      <c r="I6" s="115"/>
      <c r="J6" s="112"/>
      <c r="K6" s="119">
        <f>IF($D$8=1,($E$8),IF($D$9=1,($E$9),0))</f>
        <v>0</v>
      </c>
      <c r="L6" s="119">
        <f>IF($D$8=1,($E$8),0)</f>
        <v>0</v>
      </c>
      <c r="M6" s="119">
        <f>IF($D$8=1,($E$8),0)</f>
        <v>0</v>
      </c>
      <c r="N6" s="119">
        <f>IF($D$8=1,($E$8),0)</f>
        <v>0</v>
      </c>
      <c r="O6" s="125">
        <f>IF($D$8=1,($E$8),0)</f>
        <v>0</v>
      </c>
    </row>
    <row r="7" spans="2:16" ht="15.75" thickBot="1" x14ac:dyDescent="0.3">
      <c r="B7" s="65" t="s">
        <v>55</v>
      </c>
      <c r="C7" s="66"/>
      <c r="D7" s="66"/>
      <c r="E7" s="66"/>
      <c r="F7" s="67"/>
      <c r="H7" s="59" t="s">
        <v>56</v>
      </c>
      <c r="I7" s="115"/>
      <c r="J7" s="112"/>
      <c r="K7" s="120">
        <f>IF($D$10=1,((K5+K4)*$E$10),IF($D$11=1,((K5+K4)*$E$11),0))</f>
        <v>0</v>
      </c>
      <c r="L7" s="120">
        <f>IF($D$12=1,(L5+L4)*$E$12,IF($D$10=1,(L5+L4)*$E$10,0))</f>
        <v>0</v>
      </c>
      <c r="M7" s="120">
        <f>IF($D$10=1,(M5+M4)*$E$10,IF($D$11=1,(M5+M4)*$E$11,0))</f>
        <v>0</v>
      </c>
      <c r="N7" s="120">
        <f>IF($D$12=1,(N5+N4)*$E$12,IF($D$10=1,(N5+N4)*$E$10,0))</f>
        <v>0</v>
      </c>
      <c r="O7" s="121">
        <f>IF($D$10=1,(O5+O4)*$E$10,0)</f>
        <v>0</v>
      </c>
    </row>
    <row r="8" spans="2:16" ht="15.75" thickBot="1" x14ac:dyDescent="0.3">
      <c r="B8" s="15" t="s">
        <v>57</v>
      </c>
      <c r="C8" s="44" t="s">
        <v>58</v>
      </c>
      <c r="D8" s="44">
        <f>Cover!Q25</f>
        <v>0</v>
      </c>
      <c r="E8" s="44">
        <v>10</v>
      </c>
      <c r="F8" s="45" t="s">
        <v>59</v>
      </c>
      <c r="G8" s="14"/>
      <c r="H8" s="1" t="s">
        <v>60</v>
      </c>
      <c r="I8" s="109">
        <f>SUM(I4:I7)</f>
        <v>0</v>
      </c>
      <c r="J8" s="110">
        <f>SUM(J4:J7)</f>
        <v>0</v>
      </c>
      <c r="K8" s="110">
        <f>ROUND(SUM(K4:K7),0)</f>
        <v>0</v>
      </c>
      <c r="L8" s="110">
        <f>ROUND(SUM(L4:L7),0)</f>
        <v>0</v>
      </c>
      <c r="M8" s="110">
        <f>ROUND(SUM(M4:M7),0)</f>
        <v>0</v>
      </c>
      <c r="N8" s="110">
        <f>ROUND(SUM(N4:N7),0)</f>
        <v>0</v>
      </c>
      <c r="O8" s="111">
        <f>ROUND(SUM(O4:O7),0)</f>
        <v>0</v>
      </c>
      <c r="P8" s="9"/>
    </row>
    <row r="9" spans="2:16" ht="15.75" thickBot="1" x14ac:dyDescent="0.3">
      <c r="B9" s="5"/>
      <c r="C9" s="46" t="s">
        <v>61</v>
      </c>
      <c r="D9" s="46">
        <f>Cover!R25</f>
        <v>0</v>
      </c>
      <c r="E9" s="46">
        <v>10</v>
      </c>
      <c r="F9" s="47" t="s">
        <v>62</v>
      </c>
      <c r="I9" s="12"/>
      <c r="J9" s="12"/>
      <c r="K9" s="12"/>
      <c r="L9" s="12"/>
      <c r="M9" s="12"/>
      <c r="N9" s="12"/>
      <c r="O9" s="12"/>
    </row>
    <row r="10" spans="2:16" ht="15.75" thickBot="1" x14ac:dyDescent="0.3">
      <c r="B10" s="15"/>
      <c r="C10" s="50" t="s">
        <v>63</v>
      </c>
      <c r="D10" s="50">
        <f>Cover!S25</f>
        <v>0</v>
      </c>
      <c r="E10" s="51">
        <v>0.15</v>
      </c>
      <c r="F10" s="52" t="s">
        <v>64</v>
      </c>
      <c r="I10" s="4"/>
      <c r="J10" s="4"/>
      <c r="K10" s="4"/>
      <c r="L10" s="4"/>
      <c r="M10" s="4"/>
      <c r="N10" s="4"/>
      <c r="O10" s="4"/>
    </row>
    <row r="11" spans="2:16" x14ac:dyDescent="0.25">
      <c r="B11" s="16"/>
      <c r="C11" s="53" t="s">
        <v>65</v>
      </c>
      <c r="D11" s="53">
        <f>Cover!T25</f>
        <v>0</v>
      </c>
      <c r="E11" s="54">
        <v>0.05</v>
      </c>
      <c r="F11" s="55" t="s">
        <v>66</v>
      </c>
      <c r="I11" s="100" t="s">
        <v>67</v>
      </c>
      <c r="J11" s="101"/>
      <c r="K11" s="101"/>
      <c r="L11" s="101"/>
      <c r="M11" s="101"/>
      <c r="N11" s="101"/>
      <c r="O11" s="102"/>
    </row>
    <row r="12" spans="2:16" ht="15.75" thickBot="1" x14ac:dyDescent="0.3">
      <c r="B12" s="5"/>
      <c r="C12" s="56" t="s">
        <v>68</v>
      </c>
      <c r="D12" s="56">
        <f>Cover!U25</f>
        <v>0</v>
      </c>
      <c r="E12" s="57">
        <v>0.3</v>
      </c>
      <c r="F12" s="58" t="s">
        <v>69</v>
      </c>
      <c r="I12" s="115" t="s">
        <v>49</v>
      </c>
      <c r="J12" s="112" t="s">
        <v>50</v>
      </c>
      <c r="K12" s="112" t="s">
        <v>13</v>
      </c>
      <c r="L12" s="112" t="s">
        <v>14</v>
      </c>
      <c r="M12" s="112" t="s">
        <v>15</v>
      </c>
      <c r="N12" s="112" t="s">
        <v>16</v>
      </c>
      <c r="O12" s="113" t="s">
        <v>17</v>
      </c>
    </row>
    <row r="13" spans="2:16" x14ac:dyDescent="0.25">
      <c r="H13" s="1" t="s">
        <v>52</v>
      </c>
      <c r="I13" s="115">
        <f>'Main 4 SF 1'!I26</f>
        <v>0</v>
      </c>
      <c r="J13" s="112">
        <f>'Main 4 SF 1'!J26</f>
        <v>0</v>
      </c>
      <c r="K13" s="112">
        <f>'Main 4 SF 1'!K26</f>
        <v>0</v>
      </c>
      <c r="L13" s="112">
        <f>'Main 4 SF 1'!L26</f>
        <v>0</v>
      </c>
      <c r="M13" s="112">
        <f>'Main 4 SF 1'!M26</f>
        <v>0</v>
      </c>
      <c r="N13" s="112">
        <f>'Main 4 SF 1'!N26</f>
        <v>0</v>
      </c>
      <c r="O13" s="113">
        <f>'Main 4 SF 1'!O26</f>
        <v>0</v>
      </c>
    </row>
    <row r="14" spans="2:16" x14ac:dyDescent="0.25">
      <c r="H14" s="1" t="s">
        <v>33</v>
      </c>
      <c r="I14" s="115">
        <v>0</v>
      </c>
      <c r="J14" s="112">
        <v>0</v>
      </c>
      <c r="K14" s="112">
        <v>0</v>
      </c>
      <c r="L14" s="112">
        <v>0</v>
      </c>
      <c r="M14" s="112">
        <v>0</v>
      </c>
      <c r="N14" s="112">
        <v>0</v>
      </c>
      <c r="O14" s="113">
        <v>0</v>
      </c>
    </row>
    <row r="15" spans="2:16" ht="15.75" thickBot="1" x14ac:dyDescent="0.3">
      <c r="H15" s="43" t="s">
        <v>54</v>
      </c>
      <c r="I15" s="115"/>
      <c r="J15" s="112"/>
      <c r="K15" s="119">
        <f>IF($D$16=1,($E$16),IF($D$17=1,($E$17),0))</f>
        <v>0</v>
      </c>
      <c r="L15" s="119">
        <f>IF($D$16=1,($E$16),IF($D$17=1,($E$17),0))</f>
        <v>0</v>
      </c>
      <c r="M15" s="119">
        <f>IF($D$16=1,($E$16),IF($D$17=1,($E$17),0))</f>
        <v>0</v>
      </c>
      <c r="N15" s="119">
        <f>IF($D$16=1,($E$16),IF($D$17=1,($E$17),0))</f>
        <v>0</v>
      </c>
      <c r="O15" s="125">
        <f>IF($D$16=1,($E$16),IF($D$17=1,($E$17),0))</f>
        <v>0</v>
      </c>
    </row>
    <row r="16" spans="2:16" x14ac:dyDescent="0.25">
      <c r="B16" s="15" t="s">
        <v>53</v>
      </c>
      <c r="C16" s="44" t="s">
        <v>58</v>
      </c>
      <c r="D16" s="44">
        <f>Cover!Q33</f>
        <v>0</v>
      </c>
      <c r="E16" s="44">
        <v>10</v>
      </c>
      <c r="F16" s="45" t="s">
        <v>59</v>
      </c>
      <c r="H16" s="59" t="s">
        <v>70</v>
      </c>
      <c r="I16" s="115"/>
      <c r="J16" s="112"/>
      <c r="K16" s="120">
        <f>IF($D$18=1,((K14+K13)*$E$18),IF($D$19=1,((K14+K13)*$E$19),0))</f>
        <v>0</v>
      </c>
      <c r="L16" s="120">
        <f>IF($D$20=1,(L14+L13)*$E$20,IF($D$18=1,(L14+L13)*$E$18,0))</f>
        <v>0</v>
      </c>
      <c r="M16" s="120">
        <f>IF($D$18=1,((M14+M13)*$E$18),IF($D$19=1,((M14+M13)*$E$19),0))</f>
        <v>0</v>
      </c>
      <c r="N16" s="120">
        <f>IF($D$20=1,(N14+N13)*$E$20,IF($D$18=1,(N14+N13)*$E$18,0))</f>
        <v>0</v>
      </c>
      <c r="O16" s="121">
        <f>IF($D$18=1,((O14+O13)*$E$18),0)</f>
        <v>0</v>
      </c>
    </row>
    <row r="17" spans="2:16" ht="15.75" thickBot="1" x14ac:dyDescent="0.3">
      <c r="B17" s="5"/>
      <c r="C17" s="46" t="s">
        <v>61</v>
      </c>
      <c r="D17" s="46">
        <f>Cover!R33</f>
        <v>0</v>
      </c>
      <c r="E17" s="46">
        <v>10</v>
      </c>
      <c r="F17" s="47" t="s">
        <v>62</v>
      </c>
      <c r="H17" s="1" t="s">
        <v>60</v>
      </c>
      <c r="I17" s="109">
        <f>SUM(I13:I16)</f>
        <v>0</v>
      </c>
      <c r="J17" s="110">
        <f>SUM(J13:J16)</f>
        <v>0</v>
      </c>
      <c r="K17" s="110">
        <f>ROUND(SUM(K13:K16),0)</f>
        <v>0</v>
      </c>
      <c r="L17" s="110">
        <f>ROUND(SUM(L13:L16),0)</f>
        <v>0</v>
      </c>
      <c r="M17" s="110">
        <f>ROUND(SUM(M13:M16),0)</f>
        <v>0</v>
      </c>
      <c r="N17" s="110">
        <f>ROUND(SUM(N13:N16),0)</f>
        <v>0</v>
      </c>
      <c r="O17" s="111">
        <f>ROUND(SUM(O13:O16),0)</f>
        <v>0</v>
      </c>
    </row>
    <row r="18" spans="2:16" x14ac:dyDescent="0.25">
      <c r="B18" s="15"/>
      <c r="C18" s="50" t="s">
        <v>63</v>
      </c>
      <c r="D18" s="50">
        <f>Cover!S33</f>
        <v>0</v>
      </c>
      <c r="E18" s="51">
        <v>0.15</v>
      </c>
      <c r="F18" s="52" t="s">
        <v>64</v>
      </c>
      <c r="I18" s="12"/>
      <c r="J18" s="12"/>
      <c r="K18" s="12"/>
      <c r="L18" s="12"/>
      <c r="M18" s="12"/>
      <c r="N18" s="12"/>
      <c r="O18" s="12"/>
    </row>
    <row r="19" spans="2:16" ht="15.75" thickBot="1" x14ac:dyDescent="0.3">
      <c r="B19" s="16"/>
      <c r="C19" s="53" t="s">
        <v>65</v>
      </c>
      <c r="D19" s="53">
        <f>Cover!T33</f>
        <v>0</v>
      </c>
      <c r="E19" s="54">
        <v>0.05</v>
      </c>
      <c r="F19" s="55" t="s">
        <v>66</v>
      </c>
      <c r="I19" s="4"/>
      <c r="J19" s="4"/>
      <c r="K19" s="4"/>
      <c r="L19" s="4"/>
      <c r="M19" s="4"/>
      <c r="N19" s="4"/>
      <c r="O19" s="4"/>
    </row>
    <row r="20" spans="2:16" ht="15.75" thickBot="1" x14ac:dyDescent="0.3">
      <c r="B20" s="5"/>
      <c r="C20" s="56" t="s">
        <v>68</v>
      </c>
      <c r="D20" s="56">
        <f>Cover!U33</f>
        <v>0</v>
      </c>
      <c r="E20" s="57">
        <v>0.3</v>
      </c>
      <c r="F20" s="58" t="s">
        <v>69</v>
      </c>
      <c r="H20" s="106"/>
      <c r="I20" s="100" t="s">
        <v>71</v>
      </c>
      <c r="J20" s="101"/>
      <c r="K20" s="101"/>
      <c r="L20" s="101"/>
      <c r="M20" s="101"/>
      <c r="N20" s="101"/>
      <c r="O20" s="102"/>
      <c r="P20" s="106"/>
    </row>
    <row r="21" spans="2:16" x14ac:dyDescent="0.25">
      <c r="B21" s="9"/>
      <c r="C21" s="18"/>
      <c r="D21" s="18"/>
      <c r="E21" s="19"/>
      <c r="F21" s="18"/>
      <c r="H21" s="106"/>
      <c r="I21" s="115" t="s">
        <v>49</v>
      </c>
      <c r="J21" s="112" t="s">
        <v>50</v>
      </c>
      <c r="K21" s="112" t="s">
        <v>13</v>
      </c>
      <c r="L21" s="112" t="s">
        <v>14</v>
      </c>
      <c r="M21" s="112" t="s">
        <v>15</v>
      </c>
      <c r="N21" s="112" t="s">
        <v>16</v>
      </c>
      <c r="O21" s="113" t="s">
        <v>17</v>
      </c>
      <c r="P21" s="106"/>
    </row>
    <row r="22" spans="2:16" x14ac:dyDescent="0.25">
      <c r="H22" s="106" t="s">
        <v>72</v>
      </c>
      <c r="I22" s="115">
        <f>ROUND((((I8*Cover!$G$6)+(I17*$D$4))*0.05),0)</f>
        <v>0</v>
      </c>
      <c r="J22" s="112">
        <f>ROUND((((J8*Cover!$G$6)+(J17*$D$4))*0.05),0)</f>
        <v>0</v>
      </c>
      <c r="K22" s="112">
        <f>ROUND((((K8*Cover!$G$6)+(K17*$D$4))*0.05),0)</f>
        <v>0</v>
      </c>
      <c r="L22" s="112">
        <f>ROUND((((L8*Cover!$G$6)+(L17*$D$4))*0.05),0)</f>
        <v>0</v>
      </c>
      <c r="M22" s="112">
        <f>ROUND((((M8*Cover!$G$6)+(M17*$D$4))*0.05),0)</f>
        <v>0</v>
      </c>
      <c r="N22" s="112">
        <f>ROUND((((N8*Cover!$G$6)+(N17*$D$4))*0.05),0)</f>
        <v>0</v>
      </c>
      <c r="O22" s="113">
        <f>ROUND((((O8*Cover!$G$6)+(O17*$D$4))*0.05),0)</f>
        <v>0</v>
      </c>
      <c r="P22" s="106"/>
    </row>
    <row r="23" spans="2:16" x14ac:dyDescent="0.25">
      <c r="H23" s="106" t="s">
        <v>90</v>
      </c>
      <c r="I23" s="115">
        <f>I22</f>
        <v>0</v>
      </c>
      <c r="J23" s="112">
        <f>J22</f>
        <v>0</v>
      </c>
      <c r="K23" s="112">
        <f>ROUND(((((K4+K5)*Cover!$G$6)+((K13+K14)*$D$4))*0.05),0)</f>
        <v>0</v>
      </c>
      <c r="L23" s="112">
        <f>ROUND(((((L4+L5)*Cover!$G$6)+((L13+L14)*$D$4))*0.05),0)</f>
        <v>0</v>
      </c>
      <c r="M23" s="112">
        <f>ROUND(((((M4+M5)*Cover!$G$6)+((M13+M14)*$D$4))*0.05),0)</f>
        <v>0</v>
      </c>
      <c r="N23" s="112">
        <f>ROUND(((((N4+N5)*Cover!$G$6)+((N13+N14)*$D$4))*0.05),0)</f>
        <v>0</v>
      </c>
      <c r="O23" s="113">
        <f>ROUND(((((O4+O5)*Cover!$G$6)+((O13+O14)*$D$4))*0.05),0)</f>
        <v>0</v>
      </c>
      <c r="P23" s="106"/>
    </row>
    <row r="24" spans="2:16" x14ac:dyDescent="0.25">
      <c r="H24" s="106" t="s">
        <v>73</v>
      </c>
      <c r="I24" s="129">
        <f>I8+I5+I22</f>
        <v>0</v>
      </c>
      <c r="J24" s="128">
        <f t="shared" ref="J24:O24" si="0">J8+J5+J22</f>
        <v>0</v>
      </c>
      <c r="K24" s="128">
        <f t="shared" si="0"/>
        <v>0</v>
      </c>
      <c r="L24" s="128">
        <f t="shared" si="0"/>
        <v>0</v>
      </c>
      <c r="M24" s="128">
        <f t="shared" si="0"/>
        <v>0</v>
      </c>
      <c r="N24" s="128">
        <f t="shared" si="0"/>
        <v>0</v>
      </c>
      <c r="O24" s="130">
        <f t="shared" si="0"/>
        <v>0</v>
      </c>
      <c r="P24" s="106"/>
    </row>
    <row r="25" spans="2:16" x14ac:dyDescent="0.25">
      <c r="H25" s="106" t="s">
        <v>92</v>
      </c>
      <c r="I25" s="115">
        <f>I24</f>
        <v>0</v>
      </c>
      <c r="J25" s="112">
        <f>J24</f>
        <v>0</v>
      </c>
      <c r="K25" s="112">
        <f>ROUND((K4+K5)+K22+ (IF($D$10=1,( (K22)*$E$10),IF($D$11=1,( (K22)*$E$11),0))),0)</f>
        <v>0</v>
      </c>
      <c r="L25" s="112">
        <f>ROUND((L4+L5)+L22+ (IF($D$12=1,( (L22)*$E$12))),0)</f>
        <v>0</v>
      </c>
      <c r="M25" s="112">
        <f>ROUND((M4+M5)+M22+ (IF($D$10=1,( (M22)*$E$10),IF($D$11=1,( (M22)*$E$11),0))),0)</f>
        <v>0</v>
      </c>
      <c r="N25" s="112">
        <f>ROUND((N4+N5)+N22+ (IF($D$12=1,( (N22)*$E$12))),0)</f>
        <v>0</v>
      </c>
      <c r="O25" s="113">
        <f>ROUND((O5+O4)+O22+ (IF($D$10=1,( (O22)*$E$10))),0)</f>
        <v>0</v>
      </c>
      <c r="P25" s="106" t="s">
        <v>87</v>
      </c>
    </row>
    <row r="26" spans="2:16" x14ac:dyDescent="0.25">
      <c r="H26" s="106" t="s">
        <v>90</v>
      </c>
      <c r="I26" s="104">
        <f>I25</f>
        <v>0</v>
      </c>
      <c r="J26" s="105">
        <f>J25</f>
        <v>0</v>
      </c>
      <c r="K26" s="105">
        <f>K4+K5+K22</f>
        <v>0</v>
      </c>
      <c r="L26" s="105">
        <f t="shared" ref="L26:O26" si="1">L4+L5+L22</f>
        <v>0</v>
      </c>
      <c r="M26" s="105">
        <f t="shared" si="1"/>
        <v>0</v>
      </c>
      <c r="N26" s="105">
        <f t="shared" si="1"/>
        <v>0</v>
      </c>
      <c r="O26" s="126">
        <f t="shared" si="1"/>
        <v>0</v>
      </c>
      <c r="P26" s="106" t="s">
        <v>95</v>
      </c>
    </row>
    <row r="27" spans="2:16" ht="15.75" thickBot="1" x14ac:dyDescent="0.3">
      <c r="H27" s="127" t="s">
        <v>93</v>
      </c>
      <c r="I27" s="109">
        <f>I25</f>
        <v>0</v>
      </c>
      <c r="J27" s="110">
        <f>J25</f>
        <v>0</v>
      </c>
      <c r="K27" s="110">
        <f>ROUND(K24+ (IF($D$10=1,( (K22)*$E$10),IF($D$11=1,( (K22)*$E$11),0))),0)</f>
        <v>0</v>
      </c>
      <c r="L27" s="110">
        <f>ROUND(L24+ (IF($D$12=1,( (L22)*$E$12))),0)</f>
        <v>0</v>
      </c>
      <c r="M27" s="110">
        <f>ROUND(M24+ (IF($D$10=1,( (M22)*$E$10),IF($D$11=1,( (M22)*$E$11),0))),0)</f>
        <v>0</v>
      </c>
      <c r="N27" s="110">
        <f>ROUND(N24+ (IF($D$12=1,( (N22)*$E$12))),0)</f>
        <v>0</v>
      </c>
      <c r="O27" s="111">
        <f>ROUND(O24+ (IF($D$10=1,( (O22)*$E$10))),0)</f>
        <v>0</v>
      </c>
      <c r="P27" s="106" t="s">
        <v>94</v>
      </c>
    </row>
  </sheetData>
  <sheetProtection password="CADC" sheet="1" objects="1" scenarios="1"/>
  <mergeCells count="4">
    <mergeCell ref="I2:O2"/>
    <mergeCell ref="B5:E5"/>
    <mergeCell ref="I11:O11"/>
    <mergeCell ref="I20:O2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[1]list!#REF!</xm:f>
          </x14:formula1>
          <xm:sqref>D2</xm:sqref>
        </x14:dataValidation>
        <x14:dataValidation type="list" allowBlank="1" showInputMessage="1" showErrorMessage="1">
          <x14:formula1>
            <xm:f>List!$F$3</xm:f>
          </x14:formula1>
          <xm:sqref>D4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workbookViewId="0">
      <selection activeCell="F30" sqref="F30"/>
    </sheetView>
  </sheetViews>
  <sheetFormatPr defaultRowHeight="15" x14ac:dyDescent="0.25"/>
  <cols>
    <col min="1" max="1" width="9.140625" style="1"/>
    <col min="2" max="2" width="14" style="1" customWidth="1"/>
    <col min="3" max="3" width="16.28515625" style="1" customWidth="1"/>
    <col min="4" max="4" width="3" style="1" customWidth="1"/>
    <col min="5" max="5" width="5" style="1" customWidth="1"/>
    <col min="6" max="6" width="31.140625" style="1" customWidth="1"/>
    <col min="7" max="7" width="9.140625" style="1"/>
    <col min="8" max="8" width="10.28515625" style="1" customWidth="1"/>
    <col min="9" max="16384" width="9.140625" style="1"/>
  </cols>
  <sheetData>
    <row r="1" spans="2:16" ht="15.75" thickBot="1" x14ac:dyDescent="0.3">
      <c r="I1" s="4"/>
      <c r="J1" s="4"/>
      <c r="K1" s="4"/>
      <c r="L1" s="4"/>
      <c r="M1" s="4"/>
      <c r="N1" s="4"/>
      <c r="O1" s="4"/>
    </row>
    <row r="2" spans="2:16" x14ac:dyDescent="0.25">
      <c r="B2" s="12"/>
      <c r="C2" s="12"/>
      <c r="D2" s="12"/>
      <c r="E2" s="12"/>
      <c r="F2" s="9"/>
      <c r="G2" s="9"/>
      <c r="I2" s="100" t="s">
        <v>48</v>
      </c>
      <c r="J2" s="101"/>
      <c r="K2" s="101"/>
      <c r="L2" s="101"/>
      <c r="M2" s="101"/>
      <c r="N2" s="101"/>
      <c r="O2" s="102"/>
    </row>
    <row r="3" spans="2:16" ht="15.75" thickBot="1" x14ac:dyDescent="0.3">
      <c r="B3" s="4" t="s">
        <v>87</v>
      </c>
      <c r="C3" s="4"/>
      <c r="D3" s="4"/>
      <c r="E3" s="4"/>
      <c r="I3" s="13" t="s">
        <v>49</v>
      </c>
      <c r="J3" s="10" t="s">
        <v>50</v>
      </c>
      <c r="K3" s="10" t="s">
        <v>13</v>
      </c>
      <c r="L3" s="10" t="s">
        <v>14</v>
      </c>
      <c r="M3" s="10" t="s">
        <v>15</v>
      </c>
      <c r="N3" s="10" t="s">
        <v>16</v>
      </c>
      <c r="O3" s="11" t="s">
        <v>17</v>
      </c>
    </row>
    <row r="4" spans="2:16" ht="15.75" thickBot="1" x14ac:dyDescent="0.3">
      <c r="B4" s="65" t="s">
        <v>86</v>
      </c>
      <c r="C4" s="3" t="s">
        <v>88</v>
      </c>
      <c r="D4" s="3">
        <v>1</v>
      </c>
      <c r="E4" s="67" t="s">
        <v>51</v>
      </c>
      <c r="H4" s="1" t="s">
        <v>52</v>
      </c>
      <c r="I4" s="13">
        <f>Cover!I9</f>
        <v>0</v>
      </c>
      <c r="J4" s="10">
        <f>Cover!J9</f>
        <v>0</v>
      </c>
      <c r="K4" s="10">
        <f>Cover!K9</f>
        <v>0</v>
      </c>
      <c r="L4" s="10">
        <f>Cover!L9</f>
        <v>0</v>
      </c>
      <c r="M4" s="10">
        <f>Cover!M9</f>
        <v>0</v>
      </c>
      <c r="N4" s="10">
        <f>Cover!N9</f>
        <v>0</v>
      </c>
      <c r="O4" s="11">
        <f>Cover!O9</f>
        <v>0</v>
      </c>
    </row>
    <row r="5" spans="2:16" ht="15.75" thickBot="1" x14ac:dyDescent="0.3">
      <c r="B5" s="89" t="s">
        <v>53</v>
      </c>
      <c r="C5" s="90"/>
      <c r="D5" s="90"/>
      <c r="E5" s="91"/>
      <c r="H5" s="1" t="s">
        <v>33</v>
      </c>
      <c r="I5" s="13">
        <f>Cover!I39</f>
        <v>0</v>
      </c>
      <c r="J5" s="10">
        <f>Cover!J39</f>
        <v>0</v>
      </c>
      <c r="K5" s="10">
        <f>Cover!K39</f>
        <v>0</v>
      </c>
      <c r="L5" s="10">
        <f>Cover!L39</f>
        <v>0</v>
      </c>
      <c r="M5" s="10">
        <f>Cover!M39</f>
        <v>0</v>
      </c>
      <c r="N5" s="10">
        <f>Cover!N39</f>
        <v>0</v>
      </c>
      <c r="O5" s="11">
        <f>Cover!O39</f>
        <v>0</v>
      </c>
    </row>
    <row r="6" spans="2:16" ht="15.75" thickBot="1" x14ac:dyDescent="0.3">
      <c r="H6" s="43" t="s">
        <v>54</v>
      </c>
      <c r="I6" s="13"/>
      <c r="J6" s="10"/>
      <c r="K6" s="48">
        <f>IF($D$8=1,($E$8),IF($D$9=1,($E$9),0))</f>
        <v>0</v>
      </c>
      <c r="L6" s="48">
        <f>IF($D$8=1,($E$8),0)</f>
        <v>0</v>
      </c>
      <c r="M6" s="48">
        <f>IF($D$8=1,($E$8),0)</f>
        <v>0</v>
      </c>
      <c r="N6" s="48">
        <f>IF($D$8=1,($E$8),0)</f>
        <v>0</v>
      </c>
      <c r="O6" s="49">
        <f>IF($D$8=1,($E$8),0)</f>
        <v>0</v>
      </c>
    </row>
    <row r="7" spans="2:16" ht="15.75" thickBot="1" x14ac:dyDescent="0.3">
      <c r="B7" s="65" t="s">
        <v>55</v>
      </c>
      <c r="C7" s="66"/>
      <c r="D7" s="66"/>
      <c r="E7" s="66"/>
      <c r="F7" s="67"/>
      <c r="H7" s="59" t="s">
        <v>56</v>
      </c>
      <c r="I7" s="13"/>
      <c r="J7" s="10"/>
      <c r="K7" s="60">
        <f>IF($D$10=1,((K5+K4)*$E$10),IF($D$11=1,((K5+K4)*$E$11),0))</f>
        <v>0</v>
      </c>
      <c r="L7" s="60">
        <f>IF($D$12=1,(L5+L4)*$E$12,IF($D$10=1,(L5+L4)*$E$10,0))</f>
        <v>0</v>
      </c>
      <c r="M7" s="60">
        <f>IF($D$10=1,(M5+M4)*$E$10,IF($D$11=1,(M5+M4)*$E$11,0))</f>
        <v>0</v>
      </c>
      <c r="N7" s="60">
        <f>IF($D$12=1,(N5+N4)*$E$12,IF($D$10=1,(N5+N4)*$E$10,0))</f>
        <v>0</v>
      </c>
      <c r="O7" s="86">
        <f>IF($D$10=1,(O5+O4)*$E$10,0)</f>
        <v>0</v>
      </c>
    </row>
    <row r="8" spans="2:16" ht="15.75" thickBot="1" x14ac:dyDescent="0.3">
      <c r="B8" s="15" t="s">
        <v>57</v>
      </c>
      <c r="C8" s="44" t="s">
        <v>58</v>
      </c>
      <c r="D8" s="44">
        <f>Cover!Q9</f>
        <v>0</v>
      </c>
      <c r="E8" s="44">
        <v>10</v>
      </c>
      <c r="F8" s="45" t="s">
        <v>59</v>
      </c>
      <c r="G8" s="14"/>
      <c r="H8" s="1" t="s">
        <v>60</v>
      </c>
      <c r="I8" s="6">
        <f>SUM(I4:I7)</f>
        <v>0</v>
      </c>
      <c r="J8" s="7">
        <f>SUM(J4:J7)</f>
        <v>0</v>
      </c>
      <c r="K8" s="7">
        <f>ROUND(SUM(K4:K7),0)</f>
        <v>0</v>
      </c>
      <c r="L8" s="7">
        <f>ROUND(SUM(L4:L7),0)</f>
        <v>0</v>
      </c>
      <c r="M8" s="7">
        <f>ROUND(SUM(M4:M7),0)</f>
        <v>0</v>
      </c>
      <c r="N8" s="7">
        <f>ROUND(SUM(N4:N7),0)</f>
        <v>0</v>
      </c>
      <c r="O8" s="8">
        <f>ROUND(SUM(O4:O7),0)</f>
        <v>0</v>
      </c>
      <c r="P8" s="9"/>
    </row>
    <row r="9" spans="2:16" ht="15.75" thickBot="1" x14ac:dyDescent="0.3">
      <c r="B9" s="5"/>
      <c r="C9" s="46" t="s">
        <v>61</v>
      </c>
      <c r="D9" s="46">
        <f>Cover!R9</f>
        <v>0</v>
      </c>
      <c r="E9" s="46">
        <v>10</v>
      </c>
      <c r="F9" s="47" t="s">
        <v>62</v>
      </c>
      <c r="I9" s="12"/>
      <c r="J9" s="12"/>
      <c r="K9" s="12"/>
      <c r="L9" s="12"/>
      <c r="M9" s="12"/>
      <c r="N9" s="12"/>
      <c r="O9" s="12"/>
    </row>
    <row r="10" spans="2:16" ht="15.75" thickBot="1" x14ac:dyDescent="0.3">
      <c r="B10" s="15"/>
      <c r="C10" s="50" t="s">
        <v>63</v>
      </c>
      <c r="D10" s="50">
        <f>Cover!S9</f>
        <v>0</v>
      </c>
      <c r="E10" s="51">
        <v>0.15</v>
      </c>
      <c r="F10" s="52" t="s">
        <v>64</v>
      </c>
      <c r="I10" s="4"/>
      <c r="J10" s="4"/>
      <c r="K10" s="4"/>
      <c r="L10" s="4"/>
      <c r="M10" s="4"/>
      <c r="N10" s="4"/>
      <c r="O10" s="4"/>
    </row>
    <row r="11" spans="2:16" x14ac:dyDescent="0.25">
      <c r="B11" s="16"/>
      <c r="C11" s="53" t="s">
        <v>65</v>
      </c>
      <c r="D11" s="53">
        <f>Cover!T9</f>
        <v>0</v>
      </c>
      <c r="E11" s="54">
        <v>0.05</v>
      </c>
      <c r="F11" s="55" t="s">
        <v>66</v>
      </c>
      <c r="I11" s="100" t="s">
        <v>67</v>
      </c>
      <c r="J11" s="101"/>
      <c r="K11" s="101"/>
      <c r="L11" s="101"/>
      <c r="M11" s="101"/>
      <c r="N11" s="101"/>
      <c r="O11" s="102"/>
    </row>
    <row r="12" spans="2:16" ht="15.75" thickBot="1" x14ac:dyDescent="0.3">
      <c r="B12" s="5"/>
      <c r="C12" s="56" t="s">
        <v>68</v>
      </c>
      <c r="D12" s="56">
        <f>Cover!U9</f>
        <v>0</v>
      </c>
      <c r="E12" s="57">
        <v>0.3</v>
      </c>
      <c r="F12" s="58" t="s">
        <v>69</v>
      </c>
      <c r="I12" s="80" t="s">
        <v>49</v>
      </c>
      <c r="J12" s="78" t="s">
        <v>50</v>
      </c>
      <c r="K12" s="78" t="s">
        <v>13</v>
      </c>
      <c r="L12" s="78" t="s">
        <v>14</v>
      </c>
      <c r="M12" s="78" t="s">
        <v>15</v>
      </c>
      <c r="N12" s="78" t="s">
        <v>16</v>
      </c>
      <c r="O12" s="79" t="s">
        <v>17</v>
      </c>
    </row>
    <row r="13" spans="2:16" x14ac:dyDescent="0.25">
      <c r="H13" s="1" t="s">
        <v>52</v>
      </c>
      <c r="I13" s="80">
        <f>Cover!I13</f>
        <v>0</v>
      </c>
      <c r="J13" s="78">
        <f>Cover!J13</f>
        <v>0</v>
      </c>
      <c r="K13" s="78">
        <f>Cover!K13</f>
        <v>0</v>
      </c>
      <c r="L13" s="78">
        <f>Cover!L13</f>
        <v>0</v>
      </c>
      <c r="M13" s="78">
        <f>Cover!M13</f>
        <v>0</v>
      </c>
      <c r="N13" s="78">
        <f>Cover!N13</f>
        <v>0</v>
      </c>
      <c r="O13" s="79">
        <f>Cover!O13</f>
        <v>0</v>
      </c>
    </row>
    <row r="14" spans="2:16" x14ac:dyDescent="0.25">
      <c r="H14" s="1" t="s">
        <v>33</v>
      </c>
      <c r="I14" s="80">
        <v>0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9">
        <v>0</v>
      </c>
    </row>
    <row r="15" spans="2:16" ht="15.75" thickBot="1" x14ac:dyDescent="0.3">
      <c r="H15" s="43" t="s">
        <v>54</v>
      </c>
      <c r="I15" s="80"/>
      <c r="J15" s="78"/>
      <c r="K15" s="84">
        <f>IF($D$16=1,($E$16),IF($D$17=1,($E$17),0))</f>
        <v>0</v>
      </c>
      <c r="L15" s="84">
        <f>IF($D$16=1,($E$16),IF($D$17=1,($E$17),0))</f>
        <v>0</v>
      </c>
      <c r="M15" s="84">
        <f>IF($D$16=1,($E$16),IF($D$17=1,($E$17),0))</f>
        <v>0</v>
      </c>
      <c r="N15" s="84">
        <f>IF($D$16=1,($E$16),IF($D$17=1,($E$17),0))</f>
        <v>0</v>
      </c>
      <c r="O15" s="85">
        <f>IF($D$16=1,($E$16),IF($D$17=1,($E$17),0))</f>
        <v>0</v>
      </c>
    </row>
    <row r="16" spans="2:16" x14ac:dyDescent="0.25">
      <c r="B16" s="15" t="s">
        <v>53</v>
      </c>
      <c r="C16" s="44" t="s">
        <v>58</v>
      </c>
      <c r="D16" s="44">
        <f>Cover!Q13</f>
        <v>0</v>
      </c>
      <c r="E16" s="44">
        <v>10</v>
      </c>
      <c r="F16" s="45" t="s">
        <v>59</v>
      </c>
      <c r="H16" s="59" t="s">
        <v>70</v>
      </c>
      <c r="I16" s="80"/>
      <c r="J16" s="78"/>
      <c r="K16" s="86">
        <f>IF($D$18=1,((K14+K13)*$E$18),IF($D$19=1,((K14+K13)*$E$19),0))</f>
        <v>0</v>
      </c>
      <c r="L16" s="86">
        <f>IF($D$20=1,(L14+L13)*$E$20,IF($D$18=1,(L14+L13)*$E$18,0))</f>
        <v>0</v>
      </c>
      <c r="M16" s="86">
        <f>IF($D$18=1,((M14+M13)*$E$18),IF($D$19=1,((M14+M13)*$E$19),0))</f>
        <v>0</v>
      </c>
      <c r="N16" s="86">
        <f>IF($D$20=1,(N14+N13)*$E$20,IF($D$18=1,(N14+N13)*$E$18,0))</f>
        <v>0</v>
      </c>
      <c r="O16" s="87">
        <f>IF($D$18=1,((O14+O13)*$E$18),0)</f>
        <v>0</v>
      </c>
    </row>
    <row r="17" spans="2:16" ht="15.75" thickBot="1" x14ac:dyDescent="0.3">
      <c r="B17" s="5"/>
      <c r="C17" s="46" t="s">
        <v>61</v>
      </c>
      <c r="D17" s="46">
        <f>Cover!R13</f>
        <v>0</v>
      </c>
      <c r="E17" s="46">
        <v>10</v>
      </c>
      <c r="F17" s="47" t="s">
        <v>62</v>
      </c>
      <c r="H17" s="1" t="s">
        <v>60</v>
      </c>
      <c r="I17" s="75">
        <f>SUM(I13:I16)</f>
        <v>0</v>
      </c>
      <c r="J17" s="76">
        <f>SUM(J13:J16)</f>
        <v>0</v>
      </c>
      <c r="K17" s="76">
        <f>ROUND(SUM(K13:K16),0)</f>
        <v>0</v>
      </c>
      <c r="L17" s="76">
        <f>ROUND(SUM(L13:L16),0)</f>
        <v>0</v>
      </c>
      <c r="M17" s="76">
        <f>ROUND(SUM(M13:M16),0)</f>
        <v>0</v>
      </c>
      <c r="N17" s="76">
        <f>ROUND(SUM(N13:N16),0)</f>
        <v>0</v>
      </c>
      <c r="O17" s="77">
        <f>ROUND(SUM(O13:O16),0)</f>
        <v>0</v>
      </c>
    </row>
    <row r="18" spans="2:16" x14ac:dyDescent="0.25">
      <c r="B18" s="15"/>
      <c r="C18" s="50" t="s">
        <v>63</v>
      </c>
      <c r="D18" s="50">
        <f>Cover!S13</f>
        <v>0</v>
      </c>
      <c r="E18" s="51">
        <v>0.15</v>
      </c>
      <c r="F18" s="52" t="s">
        <v>64</v>
      </c>
      <c r="I18" s="12"/>
      <c r="J18" s="12"/>
      <c r="K18" s="12"/>
      <c r="L18" s="12"/>
      <c r="M18" s="12"/>
      <c r="N18" s="12"/>
      <c r="O18" s="12"/>
    </row>
    <row r="19" spans="2:16" ht="15.75" thickBot="1" x14ac:dyDescent="0.3">
      <c r="B19" s="16"/>
      <c r="C19" s="53" t="s">
        <v>65</v>
      </c>
      <c r="D19" s="53">
        <f>Cover!T13</f>
        <v>0</v>
      </c>
      <c r="E19" s="54">
        <v>0.05</v>
      </c>
      <c r="F19" s="55" t="s">
        <v>66</v>
      </c>
      <c r="I19" s="4"/>
      <c r="J19" s="4"/>
      <c r="K19" s="4"/>
      <c r="L19" s="4"/>
      <c r="M19" s="4"/>
      <c r="N19" s="4"/>
      <c r="O19" s="4"/>
    </row>
    <row r="20" spans="2:16" ht="15.75" thickBot="1" x14ac:dyDescent="0.3">
      <c r="B20" s="5"/>
      <c r="C20" s="56" t="s">
        <v>68</v>
      </c>
      <c r="D20" s="56">
        <f>Cover!U13</f>
        <v>0</v>
      </c>
      <c r="E20" s="57">
        <v>0.3</v>
      </c>
      <c r="F20" s="58" t="s">
        <v>69</v>
      </c>
      <c r="H20" s="106"/>
      <c r="I20" s="100" t="s">
        <v>71</v>
      </c>
      <c r="J20" s="101"/>
      <c r="K20" s="101"/>
      <c r="L20" s="101"/>
      <c r="M20" s="101"/>
      <c r="N20" s="101"/>
      <c r="O20" s="102"/>
      <c r="P20" s="106"/>
    </row>
    <row r="21" spans="2:16" x14ac:dyDescent="0.25">
      <c r="B21" s="9"/>
      <c r="C21" s="18"/>
      <c r="D21" s="18"/>
      <c r="E21" s="19"/>
      <c r="F21" s="18"/>
      <c r="H21" s="106"/>
      <c r="I21" s="115" t="s">
        <v>49</v>
      </c>
      <c r="J21" s="112" t="s">
        <v>50</v>
      </c>
      <c r="K21" s="112" t="s">
        <v>13</v>
      </c>
      <c r="L21" s="112" t="s">
        <v>14</v>
      </c>
      <c r="M21" s="112" t="s">
        <v>15</v>
      </c>
      <c r="N21" s="112" t="s">
        <v>16</v>
      </c>
      <c r="O21" s="113" t="s">
        <v>17</v>
      </c>
      <c r="P21" s="106"/>
    </row>
    <row r="22" spans="2:16" x14ac:dyDescent="0.25">
      <c r="H22" s="106" t="s">
        <v>72</v>
      </c>
      <c r="I22" s="115">
        <f>ROUND((((I8*Cover!$G$6)+(I17*$D$4))*0.05),0)</f>
        <v>0</v>
      </c>
      <c r="J22" s="112">
        <f>ROUND((((J8*Cover!$G$6)+(J17*$D$4))*0.05),0)</f>
        <v>0</v>
      </c>
      <c r="K22" s="112">
        <f>ROUND((((K8*Cover!$G$6)+(K17*$D$4))*0.05),0)</f>
        <v>0</v>
      </c>
      <c r="L22" s="112">
        <f>ROUND((((L8*Cover!$G$6)+(L17*$D$4))*0.05),0)</f>
        <v>0</v>
      </c>
      <c r="M22" s="112">
        <f>ROUND((((M8*Cover!$G$6)+(M17*$D$4))*0.05),0)</f>
        <v>0</v>
      </c>
      <c r="N22" s="112">
        <f>ROUND((((N8*Cover!$G$6)+(N17*$D$4))*0.05),0)</f>
        <v>0</v>
      </c>
      <c r="O22" s="113">
        <f>ROUND((((O8*Cover!$G$6)+(O17*$D$4))*0.05),0)</f>
        <v>0</v>
      </c>
      <c r="P22" s="106"/>
    </row>
    <row r="23" spans="2:16" x14ac:dyDescent="0.25">
      <c r="H23" s="106" t="s">
        <v>90</v>
      </c>
      <c r="I23" s="115">
        <f>I22</f>
        <v>0</v>
      </c>
      <c r="J23" s="112">
        <f>J22</f>
        <v>0</v>
      </c>
      <c r="K23" s="112">
        <f>ROUND(((((K4+K5)*Cover!$G$6)+((K13+K14)*$D$4))*0.05),0)</f>
        <v>0</v>
      </c>
      <c r="L23" s="112">
        <f>ROUND(((((L4+L5)*Cover!$G$6)+((L13+L14)*$D$4))*0.05),0)</f>
        <v>0</v>
      </c>
      <c r="M23" s="112">
        <f>ROUND(((((M4+M5)*Cover!$G$6)+((M13+M14)*$D$4))*0.05),0)</f>
        <v>0</v>
      </c>
      <c r="N23" s="112">
        <f>ROUND(((((N4+N5)*Cover!$G$6)+((N13+N14)*$D$4))*0.05),0)</f>
        <v>0</v>
      </c>
      <c r="O23" s="113">
        <f>ROUND(((((O4+O5)*Cover!$G$6)+((O13+O14)*$D$4))*0.05),0)</f>
        <v>0</v>
      </c>
      <c r="P23" s="106"/>
    </row>
    <row r="24" spans="2:16" x14ac:dyDescent="0.25">
      <c r="H24" s="106" t="s">
        <v>73</v>
      </c>
      <c r="I24" s="129">
        <f>I8+I5+I22</f>
        <v>0</v>
      </c>
      <c r="J24" s="128">
        <f t="shared" ref="J24:O24" si="0">J8+J5+J22</f>
        <v>0</v>
      </c>
      <c r="K24" s="128">
        <f t="shared" si="0"/>
        <v>0</v>
      </c>
      <c r="L24" s="128">
        <f t="shared" si="0"/>
        <v>0</v>
      </c>
      <c r="M24" s="128">
        <f t="shared" si="0"/>
        <v>0</v>
      </c>
      <c r="N24" s="128">
        <f t="shared" si="0"/>
        <v>0</v>
      </c>
      <c r="O24" s="130">
        <f t="shared" si="0"/>
        <v>0</v>
      </c>
      <c r="P24" s="106"/>
    </row>
    <row r="25" spans="2:16" x14ac:dyDescent="0.25">
      <c r="H25" s="106" t="s">
        <v>92</v>
      </c>
      <c r="I25" s="115">
        <f>I24</f>
        <v>0</v>
      </c>
      <c r="J25" s="112">
        <f>J24</f>
        <v>0</v>
      </c>
      <c r="K25" s="112">
        <f>ROUND((K4+K5)+K22+ (IF($D$10=1,( (K22)*$E$10),IF($D$11=1,( (K22)*$E$11),0))),0)</f>
        <v>0</v>
      </c>
      <c r="L25" s="112">
        <f>ROUND((L4+L5)+L22+ (IF($D$12=1,( (L22)*$E$12))),0)</f>
        <v>0</v>
      </c>
      <c r="M25" s="112">
        <f>ROUND((M4+M5)+M22+ (IF($D$10=1,( (M22)*$E$10),IF($D$11=1,( (M22)*$E$11),0))),0)</f>
        <v>0</v>
      </c>
      <c r="N25" s="112">
        <f>ROUND((N4+N5)+N22+ (IF($D$12=1,( (N22)*$E$12))),0)</f>
        <v>0</v>
      </c>
      <c r="O25" s="113">
        <f>ROUND((O5+O4)+O22+ (IF($D$10=1,( (O22)*$E$10))),0)</f>
        <v>0</v>
      </c>
      <c r="P25" s="106" t="s">
        <v>87</v>
      </c>
    </row>
    <row r="26" spans="2:16" x14ac:dyDescent="0.25">
      <c r="H26" s="106" t="s">
        <v>90</v>
      </c>
      <c r="I26" s="104">
        <f>I25</f>
        <v>0</v>
      </c>
      <c r="J26" s="105">
        <f>J25</f>
        <v>0</v>
      </c>
      <c r="K26" s="105">
        <f>K4+K5+K22</f>
        <v>0</v>
      </c>
      <c r="L26" s="105">
        <f t="shared" ref="L26:O26" si="1">L4+L5+L22</f>
        <v>0</v>
      </c>
      <c r="M26" s="105">
        <f t="shared" si="1"/>
        <v>0</v>
      </c>
      <c r="N26" s="105">
        <f t="shared" si="1"/>
        <v>0</v>
      </c>
      <c r="O26" s="126">
        <f t="shared" si="1"/>
        <v>0</v>
      </c>
      <c r="P26" s="106" t="s">
        <v>95</v>
      </c>
    </row>
    <row r="27" spans="2:16" ht="15.75" thickBot="1" x14ac:dyDescent="0.3">
      <c r="H27" s="127" t="s">
        <v>93</v>
      </c>
      <c r="I27" s="109">
        <f>I25</f>
        <v>0</v>
      </c>
      <c r="J27" s="110">
        <f>J25</f>
        <v>0</v>
      </c>
      <c r="K27" s="110">
        <f>ROUND(K24+ (IF($D$10=1,( (K22)*$E$10),IF($D$11=1,( (K22)*$E$11),0))),0)</f>
        <v>0</v>
      </c>
      <c r="L27" s="110">
        <f>ROUND(L24+ (IF($D$12=1,( (L22)*$E$12))),0)</f>
        <v>0</v>
      </c>
      <c r="M27" s="110">
        <f>ROUND(M24+ (IF($D$10=1,( (M22)*$E$10),IF($D$11=1,( (M22)*$E$11),0))),0)</f>
        <v>0</v>
      </c>
      <c r="N27" s="110">
        <f>ROUND(N24+ (IF($D$12=1,( (N22)*$E$12))),0)</f>
        <v>0</v>
      </c>
      <c r="O27" s="111">
        <f>ROUND(O24+ (IF($D$10=1,( (O22)*$E$10))),0)</f>
        <v>0</v>
      </c>
      <c r="P27" s="106" t="s">
        <v>94</v>
      </c>
    </row>
  </sheetData>
  <sheetProtection password="CADC" sheet="1" objects="1" scenarios="1"/>
  <mergeCells count="4">
    <mergeCell ref="I2:O2"/>
    <mergeCell ref="B5:E5"/>
    <mergeCell ref="I11:O11"/>
    <mergeCell ref="I20:O2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List!$F$2</xm:f>
          </x14:formula1>
          <xm:sqref>D4</xm:sqref>
        </x14:dataValidation>
        <x14:dataValidation type="list" allowBlank="1" showInputMessage="1" showErrorMessage="1">
          <x14:formula1>
            <xm:f>[1]list!#REF!</xm:f>
          </x14:formula1>
          <xm:sqref>D2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workbookViewId="0">
      <selection activeCell="F35" sqref="F35"/>
    </sheetView>
  </sheetViews>
  <sheetFormatPr defaultRowHeight="15" x14ac:dyDescent="0.25"/>
  <cols>
    <col min="1" max="1" width="9.140625" style="1"/>
    <col min="2" max="2" width="14" style="1" customWidth="1"/>
    <col min="3" max="3" width="16.28515625" style="1" customWidth="1"/>
    <col min="4" max="4" width="3" style="1" customWidth="1"/>
    <col min="5" max="5" width="5" style="1" customWidth="1"/>
    <col min="6" max="6" width="31.140625" style="1" customWidth="1"/>
    <col min="7" max="7" width="9.140625" style="1"/>
    <col min="8" max="8" width="11.140625" style="1" customWidth="1"/>
    <col min="9" max="16384" width="9.140625" style="1"/>
  </cols>
  <sheetData>
    <row r="1" spans="2:16" ht="15.75" thickBot="1" x14ac:dyDescent="0.3">
      <c r="I1" s="4"/>
      <c r="J1" s="4"/>
      <c r="K1" s="4"/>
      <c r="L1" s="4"/>
      <c r="M1" s="4"/>
      <c r="N1" s="4"/>
      <c r="O1" s="4"/>
    </row>
    <row r="2" spans="2:16" x14ac:dyDescent="0.25">
      <c r="B2" s="12"/>
      <c r="C2" s="12"/>
      <c r="D2" s="12"/>
      <c r="E2" s="12"/>
      <c r="F2" s="9"/>
      <c r="G2" s="9"/>
      <c r="I2" s="100" t="s">
        <v>48</v>
      </c>
      <c r="J2" s="101"/>
      <c r="K2" s="101"/>
      <c r="L2" s="101"/>
      <c r="M2" s="101"/>
      <c r="N2" s="101"/>
      <c r="O2" s="102"/>
    </row>
    <row r="3" spans="2:16" ht="15.75" thickBot="1" x14ac:dyDescent="0.3">
      <c r="B3" s="4" t="s">
        <v>87</v>
      </c>
      <c r="C3" s="4"/>
      <c r="D3" s="4"/>
      <c r="E3" s="4"/>
      <c r="I3" s="80" t="s">
        <v>49</v>
      </c>
      <c r="J3" s="78" t="s">
        <v>50</v>
      </c>
      <c r="K3" s="78" t="s">
        <v>13</v>
      </c>
      <c r="L3" s="78" t="s">
        <v>14</v>
      </c>
      <c r="M3" s="78" t="s">
        <v>15</v>
      </c>
      <c r="N3" s="78" t="s">
        <v>16</v>
      </c>
      <c r="O3" s="79" t="s">
        <v>17</v>
      </c>
    </row>
    <row r="4" spans="2:16" ht="15.75" thickBot="1" x14ac:dyDescent="0.3">
      <c r="B4" s="65" t="s">
        <v>86</v>
      </c>
      <c r="C4" s="3" t="s">
        <v>88</v>
      </c>
      <c r="D4" s="3">
        <v>1</v>
      </c>
      <c r="E4" s="67" t="s">
        <v>51</v>
      </c>
      <c r="H4" s="1" t="s">
        <v>52</v>
      </c>
      <c r="I4" s="80">
        <f>Cover!I25</f>
        <v>0</v>
      </c>
      <c r="J4" s="78">
        <f>Cover!J25</f>
        <v>0</v>
      </c>
      <c r="K4" s="78">
        <f>Cover!K25</f>
        <v>0</v>
      </c>
      <c r="L4" s="78">
        <f>Cover!L25</f>
        <v>0</v>
      </c>
      <c r="M4" s="78">
        <f>Cover!M25</f>
        <v>0</v>
      </c>
      <c r="N4" s="78">
        <f>Cover!N25</f>
        <v>0</v>
      </c>
      <c r="O4" s="79">
        <f>Cover!O25</f>
        <v>0</v>
      </c>
    </row>
    <row r="5" spans="2:16" ht="15.75" thickBot="1" x14ac:dyDescent="0.3">
      <c r="B5" s="89" t="s">
        <v>53</v>
      </c>
      <c r="C5" s="90"/>
      <c r="D5" s="90"/>
      <c r="E5" s="91"/>
      <c r="H5" s="1" t="s">
        <v>33</v>
      </c>
      <c r="I5" s="80">
        <f>Cover!I44</f>
        <v>0</v>
      </c>
      <c r="J5" s="78">
        <f>Cover!J44</f>
        <v>0</v>
      </c>
      <c r="K5" s="78">
        <f>Cover!K44</f>
        <v>0</v>
      </c>
      <c r="L5" s="78">
        <f>Cover!L44</f>
        <v>0</v>
      </c>
      <c r="M5" s="78">
        <f>Cover!M44</f>
        <v>0</v>
      </c>
      <c r="N5" s="78">
        <f>Cover!N44</f>
        <v>0</v>
      </c>
      <c r="O5" s="79">
        <f>Cover!O44</f>
        <v>0</v>
      </c>
    </row>
    <row r="6" spans="2:16" ht="15.75" thickBot="1" x14ac:dyDescent="0.3">
      <c r="H6" s="43" t="s">
        <v>54</v>
      </c>
      <c r="I6" s="80"/>
      <c r="J6" s="78"/>
      <c r="K6" s="84">
        <f>IF($D$8=1,($E$8),IF($D$9=1,($E$9),0))</f>
        <v>0</v>
      </c>
      <c r="L6" s="84">
        <f>IF($D$8=1,($E$8),0)</f>
        <v>0</v>
      </c>
      <c r="M6" s="84">
        <f>IF($D$8=1,($E$8),0)</f>
        <v>0</v>
      </c>
      <c r="N6" s="84">
        <f>IF($D$8=1,($E$8),0)</f>
        <v>0</v>
      </c>
      <c r="O6" s="85">
        <f>IF($D$8=1,($E$8),0)</f>
        <v>0</v>
      </c>
    </row>
    <row r="7" spans="2:16" ht="15.75" thickBot="1" x14ac:dyDescent="0.3">
      <c r="B7" s="65" t="s">
        <v>55</v>
      </c>
      <c r="C7" s="66"/>
      <c r="D7" s="66"/>
      <c r="E7" s="66"/>
      <c r="F7" s="67"/>
      <c r="H7" s="59" t="s">
        <v>56</v>
      </c>
      <c r="I7" s="80"/>
      <c r="J7" s="78"/>
      <c r="K7" s="86">
        <f>IF($D$10=1,((K5+K4)*$E$10),IF($D$11=1,((K5+K4)*$E$11),0))</f>
        <v>0</v>
      </c>
      <c r="L7" s="86">
        <f>IF($D$12=1,(L5+L4)*$E$12,IF($D$10=1,(L5+L4)*$E$10,0))</f>
        <v>0</v>
      </c>
      <c r="M7" s="86">
        <f>IF($D$10=1,(M5+M4)*$E$10,IF($D$11=1,(M5+M4)*$E$11,0))</f>
        <v>0</v>
      </c>
      <c r="N7" s="86">
        <f>IF($D$12=1,(N5+N4)*$E$12,IF($D$10=1,(N5+N4)*$E$10,0))</f>
        <v>0</v>
      </c>
      <c r="O7" s="87">
        <f>IF($D$10=1,(O5+O4)*$E$10,0)</f>
        <v>0</v>
      </c>
    </row>
    <row r="8" spans="2:16" ht="15.75" thickBot="1" x14ac:dyDescent="0.3">
      <c r="B8" s="15" t="s">
        <v>57</v>
      </c>
      <c r="C8" s="44" t="s">
        <v>58</v>
      </c>
      <c r="D8" s="44">
        <f>Cover!Q25</f>
        <v>0</v>
      </c>
      <c r="E8" s="44">
        <v>10</v>
      </c>
      <c r="F8" s="45" t="s">
        <v>59</v>
      </c>
      <c r="G8" s="14"/>
      <c r="H8" s="1" t="s">
        <v>60</v>
      </c>
      <c r="I8" s="75">
        <f>SUM(I4:I7)</f>
        <v>0</v>
      </c>
      <c r="J8" s="76">
        <f>SUM(J4:J7)</f>
        <v>0</v>
      </c>
      <c r="K8" s="76">
        <f>ROUND(SUM(K4:K7),0)</f>
        <v>0</v>
      </c>
      <c r="L8" s="76">
        <f>ROUND(SUM(L4:L7),0)</f>
        <v>0</v>
      </c>
      <c r="M8" s="76">
        <f>ROUND(SUM(M4:M7),0)</f>
        <v>0</v>
      </c>
      <c r="N8" s="76">
        <f>ROUND(SUM(N4:N7),0)</f>
        <v>0</v>
      </c>
      <c r="O8" s="77">
        <f>ROUND(SUM(O4:O7),0)</f>
        <v>0</v>
      </c>
      <c r="P8" s="9"/>
    </row>
    <row r="9" spans="2:16" ht="15.75" thickBot="1" x14ac:dyDescent="0.3">
      <c r="B9" s="5"/>
      <c r="C9" s="46" t="s">
        <v>61</v>
      </c>
      <c r="D9" s="46">
        <f>Cover!R25</f>
        <v>0</v>
      </c>
      <c r="E9" s="46">
        <v>10</v>
      </c>
      <c r="F9" s="47" t="s">
        <v>62</v>
      </c>
      <c r="I9" s="12"/>
      <c r="J9" s="12"/>
      <c r="K9" s="12"/>
      <c r="L9" s="12"/>
      <c r="M9" s="12"/>
      <c r="N9" s="12"/>
      <c r="O9" s="12"/>
    </row>
    <row r="10" spans="2:16" ht="15.75" thickBot="1" x14ac:dyDescent="0.3">
      <c r="B10" s="15"/>
      <c r="C10" s="50" t="s">
        <v>63</v>
      </c>
      <c r="D10" s="50">
        <f>Cover!S25</f>
        <v>0</v>
      </c>
      <c r="E10" s="51">
        <v>0.15</v>
      </c>
      <c r="F10" s="52" t="s">
        <v>64</v>
      </c>
      <c r="I10" s="4"/>
      <c r="J10" s="4"/>
      <c r="K10" s="4"/>
      <c r="L10" s="4"/>
      <c r="M10" s="4"/>
      <c r="N10" s="4"/>
      <c r="O10" s="4"/>
    </row>
    <row r="11" spans="2:16" x14ac:dyDescent="0.25">
      <c r="B11" s="16"/>
      <c r="C11" s="53" t="s">
        <v>65</v>
      </c>
      <c r="D11" s="53">
        <f>Cover!T25</f>
        <v>0</v>
      </c>
      <c r="E11" s="54">
        <v>0.05</v>
      </c>
      <c r="F11" s="55" t="s">
        <v>66</v>
      </c>
      <c r="I11" s="100" t="s">
        <v>67</v>
      </c>
      <c r="J11" s="101"/>
      <c r="K11" s="101"/>
      <c r="L11" s="101"/>
      <c r="M11" s="101"/>
      <c r="N11" s="101"/>
      <c r="O11" s="102"/>
    </row>
    <row r="12" spans="2:16" ht="15.75" thickBot="1" x14ac:dyDescent="0.3">
      <c r="B12" s="5"/>
      <c r="C12" s="56" t="s">
        <v>68</v>
      </c>
      <c r="D12" s="56">
        <f>Cover!U25</f>
        <v>0</v>
      </c>
      <c r="E12" s="57">
        <v>0.3</v>
      </c>
      <c r="F12" s="58" t="s">
        <v>69</v>
      </c>
      <c r="I12" s="80" t="s">
        <v>49</v>
      </c>
      <c r="J12" s="78" t="s">
        <v>50</v>
      </c>
      <c r="K12" s="78" t="s">
        <v>13</v>
      </c>
      <c r="L12" s="78" t="s">
        <v>14</v>
      </c>
      <c r="M12" s="78" t="s">
        <v>15</v>
      </c>
      <c r="N12" s="78" t="s">
        <v>16</v>
      </c>
      <c r="O12" s="79" t="s">
        <v>17</v>
      </c>
    </row>
    <row r="13" spans="2:16" x14ac:dyDescent="0.25">
      <c r="H13" s="1" t="s">
        <v>52</v>
      </c>
      <c r="I13" s="80">
        <f>Cover!I29</f>
        <v>0</v>
      </c>
      <c r="J13" s="78">
        <f>Cover!J29</f>
        <v>0</v>
      </c>
      <c r="K13" s="78">
        <f>Cover!K29</f>
        <v>0</v>
      </c>
      <c r="L13" s="78">
        <f>Cover!L29</f>
        <v>0</v>
      </c>
      <c r="M13" s="78">
        <f>Cover!M29</f>
        <v>0</v>
      </c>
      <c r="N13" s="78">
        <f>Cover!N29</f>
        <v>0</v>
      </c>
      <c r="O13" s="79">
        <f>Cover!O29</f>
        <v>0</v>
      </c>
    </row>
    <row r="14" spans="2:16" x14ac:dyDescent="0.25">
      <c r="H14" s="1" t="s">
        <v>33</v>
      </c>
      <c r="I14" s="80">
        <v>0</v>
      </c>
      <c r="J14" s="78">
        <v>0</v>
      </c>
      <c r="K14" s="78">
        <v>0</v>
      </c>
      <c r="L14" s="78">
        <v>0</v>
      </c>
      <c r="M14" s="78">
        <v>0</v>
      </c>
      <c r="N14" s="78">
        <v>0</v>
      </c>
      <c r="O14" s="79">
        <v>0</v>
      </c>
    </row>
    <row r="15" spans="2:16" ht="15.75" thickBot="1" x14ac:dyDescent="0.3">
      <c r="H15" s="43" t="s">
        <v>54</v>
      </c>
      <c r="I15" s="80"/>
      <c r="J15" s="78"/>
      <c r="K15" s="84">
        <f>IF($D$16=1,($E$16),IF($D$17=1,($E$17),0))</f>
        <v>0</v>
      </c>
      <c r="L15" s="84">
        <f>IF($D$16=1,($E$16),IF($D$17=1,($E$17),0))</f>
        <v>0</v>
      </c>
      <c r="M15" s="84">
        <f>IF($D$16=1,($E$16),IF($D$17=1,($E$17),0))</f>
        <v>0</v>
      </c>
      <c r="N15" s="84">
        <f>IF($D$16=1,($E$16),IF($D$17=1,($E$17),0))</f>
        <v>0</v>
      </c>
      <c r="O15" s="85">
        <f>IF($D$16=1,($E$16),IF($D$17=1,($E$17),0))</f>
        <v>0</v>
      </c>
    </row>
    <row r="16" spans="2:16" x14ac:dyDescent="0.25">
      <c r="B16" s="15" t="s">
        <v>53</v>
      </c>
      <c r="C16" s="44" t="s">
        <v>58</v>
      </c>
      <c r="D16" s="44">
        <f>Cover!Q29</f>
        <v>0</v>
      </c>
      <c r="E16" s="44">
        <v>10</v>
      </c>
      <c r="F16" s="45" t="s">
        <v>59</v>
      </c>
      <c r="H16" s="59" t="s">
        <v>70</v>
      </c>
      <c r="I16" s="80"/>
      <c r="J16" s="78"/>
      <c r="K16" s="86">
        <f>IF($D$18=1,((K14+K13)*$E$18),IF($D$19=1,((K14+K13)*$E$19),0))</f>
        <v>0</v>
      </c>
      <c r="L16" s="86">
        <f>IF($D$20=1,(L14+L13)*$E$20,IF($D$18=1,(L14+L13)*$E$18,0))</f>
        <v>0</v>
      </c>
      <c r="M16" s="86">
        <f>IF($D$18=1,((M14+M13)*$E$18),IF($D$19=1,((M14+M13)*$E$19),0))</f>
        <v>0</v>
      </c>
      <c r="N16" s="86">
        <f>IF($D$20=1,(N14+N13)*$E$20,IF($D$18=1,(N14+N13)*$E$18,0))</f>
        <v>0</v>
      </c>
      <c r="O16" s="87">
        <f>IF($D$18=1,((O14+O13)*$E$18),0)</f>
        <v>0</v>
      </c>
    </row>
    <row r="17" spans="2:16" ht="15.75" thickBot="1" x14ac:dyDescent="0.3">
      <c r="B17" s="5"/>
      <c r="C17" s="46" t="s">
        <v>61</v>
      </c>
      <c r="D17" s="46">
        <f>Cover!R29</f>
        <v>0</v>
      </c>
      <c r="E17" s="46">
        <v>10</v>
      </c>
      <c r="F17" s="47" t="s">
        <v>62</v>
      </c>
      <c r="H17" s="1" t="s">
        <v>60</v>
      </c>
      <c r="I17" s="75">
        <f>SUM(I13:I16)</f>
        <v>0</v>
      </c>
      <c r="J17" s="76">
        <f>SUM(J13:J16)</f>
        <v>0</v>
      </c>
      <c r="K17" s="76">
        <f>ROUND(SUM(K13:K16),0)</f>
        <v>0</v>
      </c>
      <c r="L17" s="76">
        <f>ROUND(SUM(L13:L16),0)</f>
        <v>0</v>
      </c>
      <c r="M17" s="76">
        <f>ROUND(SUM(M13:M16),0)</f>
        <v>0</v>
      </c>
      <c r="N17" s="76">
        <f>ROUND(SUM(N13:N16),0)</f>
        <v>0</v>
      </c>
      <c r="O17" s="77">
        <f>ROUND(SUM(O13:O16),0)</f>
        <v>0</v>
      </c>
    </row>
    <row r="18" spans="2:16" x14ac:dyDescent="0.25">
      <c r="B18" s="15"/>
      <c r="C18" s="50" t="s">
        <v>63</v>
      </c>
      <c r="D18" s="50">
        <f>Cover!S29</f>
        <v>0</v>
      </c>
      <c r="E18" s="51">
        <v>0.15</v>
      </c>
      <c r="F18" s="52" t="s">
        <v>64</v>
      </c>
      <c r="I18" s="12"/>
      <c r="J18" s="12"/>
      <c r="K18" s="12"/>
      <c r="L18" s="12"/>
      <c r="M18" s="12"/>
      <c r="N18" s="12"/>
      <c r="O18" s="12"/>
    </row>
    <row r="19" spans="2:16" ht="15.75" thickBot="1" x14ac:dyDescent="0.3">
      <c r="B19" s="16"/>
      <c r="C19" s="53" t="s">
        <v>65</v>
      </c>
      <c r="D19" s="53">
        <f>Cover!T29</f>
        <v>0</v>
      </c>
      <c r="E19" s="54">
        <v>0.05</v>
      </c>
      <c r="F19" s="55" t="s">
        <v>66</v>
      </c>
      <c r="I19" s="4"/>
      <c r="J19" s="4"/>
      <c r="K19" s="4"/>
      <c r="L19" s="4"/>
      <c r="M19" s="4"/>
      <c r="N19" s="4"/>
      <c r="O19" s="4"/>
    </row>
    <row r="20" spans="2:16" ht="15.75" thickBot="1" x14ac:dyDescent="0.3">
      <c r="B20" s="5"/>
      <c r="C20" s="56" t="s">
        <v>68</v>
      </c>
      <c r="D20" s="56">
        <f>Cover!U29</f>
        <v>0</v>
      </c>
      <c r="E20" s="57">
        <v>0.3</v>
      </c>
      <c r="F20" s="58" t="s">
        <v>69</v>
      </c>
      <c r="H20" s="106"/>
      <c r="I20" s="131" t="s">
        <v>71</v>
      </c>
      <c r="J20" s="132"/>
      <c r="K20" s="132"/>
      <c r="L20" s="132"/>
      <c r="M20" s="132"/>
      <c r="N20" s="132"/>
      <c r="O20" s="133"/>
      <c r="P20" s="106"/>
    </row>
    <row r="21" spans="2:16" x14ac:dyDescent="0.25">
      <c r="B21" s="9"/>
      <c r="C21" s="18"/>
      <c r="D21" s="18"/>
      <c r="E21" s="19"/>
      <c r="F21" s="18"/>
      <c r="H21" s="106"/>
      <c r="I21" s="122" t="s">
        <v>49</v>
      </c>
      <c r="J21" s="123" t="s">
        <v>50</v>
      </c>
      <c r="K21" s="123" t="s">
        <v>13</v>
      </c>
      <c r="L21" s="123" t="s">
        <v>14</v>
      </c>
      <c r="M21" s="123" t="s">
        <v>15</v>
      </c>
      <c r="N21" s="123" t="s">
        <v>16</v>
      </c>
      <c r="O21" s="124" t="s">
        <v>17</v>
      </c>
      <c r="P21" s="106"/>
    </row>
    <row r="22" spans="2:16" x14ac:dyDescent="0.25">
      <c r="H22" s="106" t="s">
        <v>72</v>
      </c>
      <c r="I22" s="115">
        <f>ROUND((((I8*Cover!$G$6)+(I17*$D$4))*0.05),0)</f>
        <v>0</v>
      </c>
      <c r="J22" s="112">
        <f>ROUND((((J8*Cover!$G$6)+(J17*$D$4))*0.05),0)</f>
        <v>0</v>
      </c>
      <c r="K22" s="112">
        <f>ROUND((((K8*Cover!$G$6)+(K17*$D$4))*0.05),0)</f>
        <v>0</v>
      </c>
      <c r="L22" s="112">
        <f>ROUND((((L8*Cover!$G$6)+(L17*$D$4))*0.05),0)</f>
        <v>0</v>
      </c>
      <c r="M22" s="112">
        <f>ROUND((((M8*Cover!$G$6)+(M17*$D$4))*0.05),0)</f>
        <v>0</v>
      </c>
      <c r="N22" s="112">
        <f>ROUND((((N8*Cover!$G$6)+(N17*$D$4))*0.05),0)</f>
        <v>0</v>
      </c>
      <c r="O22" s="113">
        <f>ROUND((((O8*Cover!$G$6)+(O17*$D$4))*0.05),0)</f>
        <v>0</v>
      </c>
      <c r="P22" s="106"/>
    </row>
    <row r="23" spans="2:16" x14ac:dyDescent="0.25">
      <c r="H23" s="106" t="s">
        <v>90</v>
      </c>
      <c r="I23" s="115">
        <f>I22</f>
        <v>0</v>
      </c>
      <c r="J23" s="112">
        <f>J22</f>
        <v>0</v>
      </c>
      <c r="K23" s="112">
        <f>ROUND(((((K4+K5)*Cover!$G$6)+((K13+K14)*$D$4))*0.05),0)</f>
        <v>0</v>
      </c>
      <c r="L23" s="112">
        <f>ROUND(((((L4+L5)*Cover!$G$6)+((L13+L14)*$D$4))*0.05),0)</f>
        <v>0</v>
      </c>
      <c r="M23" s="112">
        <f>ROUND(((((M4+M5)*Cover!$G$6)+((M13+M14)*$D$4))*0.05),0)</f>
        <v>0</v>
      </c>
      <c r="N23" s="112">
        <f>ROUND(((((N4+N5)*Cover!$G$6)+((N13+N14)*$D$4))*0.05),0)</f>
        <v>0</v>
      </c>
      <c r="O23" s="113">
        <f>ROUND(((((O4+O5)*Cover!$G$6)+((O13+O14)*$D$4))*0.05),0)</f>
        <v>0</v>
      </c>
      <c r="P23" s="106"/>
    </row>
    <row r="24" spans="2:16" x14ac:dyDescent="0.25">
      <c r="H24" s="106" t="s">
        <v>73</v>
      </c>
      <c r="I24" s="129">
        <f>I8+I5+I22</f>
        <v>0</v>
      </c>
      <c r="J24" s="128">
        <f t="shared" ref="J24:O24" si="0">J8+J5+J22</f>
        <v>0</v>
      </c>
      <c r="K24" s="128">
        <f t="shared" si="0"/>
        <v>0</v>
      </c>
      <c r="L24" s="128">
        <f t="shared" si="0"/>
        <v>0</v>
      </c>
      <c r="M24" s="128">
        <f t="shared" si="0"/>
        <v>0</v>
      </c>
      <c r="N24" s="128">
        <f t="shared" si="0"/>
        <v>0</v>
      </c>
      <c r="O24" s="130">
        <f t="shared" si="0"/>
        <v>0</v>
      </c>
      <c r="P24" s="106"/>
    </row>
    <row r="25" spans="2:16" x14ac:dyDescent="0.25">
      <c r="H25" s="106" t="s">
        <v>92</v>
      </c>
      <c r="I25" s="115">
        <f>I24</f>
        <v>0</v>
      </c>
      <c r="J25" s="112">
        <f>J24</f>
        <v>0</v>
      </c>
      <c r="K25" s="112">
        <f>ROUND((K4+K5)+K22+ (IF($D$10=1,( (K22)*$E$10),IF($D$11=1,( (K22)*$E$11),0))),0)</f>
        <v>0</v>
      </c>
      <c r="L25" s="112">
        <f>ROUND((L4+L5)+L22+ (IF($D$12=1,( (L22)*$E$12))),0)</f>
        <v>0</v>
      </c>
      <c r="M25" s="112">
        <f>ROUND((M4+M5)+M22+ (IF($D$10=1,( (M22)*$E$10),IF($D$11=1,( (M22)*$E$11),0))),0)</f>
        <v>0</v>
      </c>
      <c r="N25" s="112">
        <f>ROUND((N4+N5)+N22+ (IF($D$12=1,( (N22)*$E$12))),0)</f>
        <v>0</v>
      </c>
      <c r="O25" s="113">
        <f>ROUND((O5+O4)+O22+ (IF($D$10=1,( (O22)*$E$10))),0)</f>
        <v>0</v>
      </c>
      <c r="P25" s="106" t="s">
        <v>87</v>
      </c>
    </row>
    <row r="26" spans="2:16" x14ac:dyDescent="0.25">
      <c r="H26" s="106" t="s">
        <v>90</v>
      </c>
      <c r="I26" s="104">
        <f>I25</f>
        <v>0</v>
      </c>
      <c r="J26" s="105">
        <f>J25</f>
        <v>0</v>
      </c>
      <c r="K26" s="105">
        <f>K4+K5+K22</f>
        <v>0</v>
      </c>
      <c r="L26" s="105">
        <f t="shared" ref="L26:O26" si="1">L4+L5+L22</f>
        <v>0</v>
      </c>
      <c r="M26" s="105">
        <f t="shared" si="1"/>
        <v>0</v>
      </c>
      <c r="N26" s="105">
        <f t="shared" si="1"/>
        <v>0</v>
      </c>
      <c r="O26" s="126">
        <f t="shared" si="1"/>
        <v>0</v>
      </c>
      <c r="P26" s="106" t="s">
        <v>95</v>
      </c>
    </row>
    <row r="27" spans="2:16" ht="15.75" thickBot="1" x14ac:dyDescent="0.3">
      <c r="H27" s="127" t="s">
        <v>93</v>
      </c>
      <c r="I27" s="109">
        <f>I25</f>
        <v>0</v>
      </c>
      <c r="J27" s="110">
        <f>J25</f>
        <v>0</v>
      </c>
      <c r="K27" s="110">
        <f>ROUND(K24+ (IF($D$10=1,( (K22)*$E$10),IF($D$11=1,( (K22)*$E$11),0))),0)</f>
        <v>0</v>
      </c>
      <c r="L27" s="110">
        <f>ROUND(L24+ (IF($D$12=1,( (L22)*$E$12))),0)</f>
        <v>0</v>
      </c>
      <c r="M27" s="110">
        <f>ROUND(M24+ (IF($D$10=1,( (M22)*$E$10),IF($D$11=1,( (M22)*$E$11),0))),0)</f>
        <v>0</v>
      </c>
      <c r="N27" s="110">
        <f>ROUND(N24+ (IF($D$12=1,( (N22)*$E$12))),0)</f>
        <v>0</v>
      </c>
      <c r="O27" s="111">
        <f>ROUND(O24+ (IF($D$10=1,( (O22)*$E$10))),0)</f>
        <v>0</v>
      </c>
      <c r="P27" s="106" t="s">
        <v>94</v>
      </c>
    </row>
  </sheetData>
  <sheetProtection password="CADC" sheet="1" objects="1" scenarios="1"/>
  <mergeCells count="4">
    <mergeCell ref="I2:O2"/>
    <mergeCell ref="B5:E5"/>
    <mergeCell ref="I11:O11"/>
    <mergeCell ref="I20:O2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[1]list!#REF!</xm:f>
          </x14:formula1>
          <xm:sqref>D2</xm:sqref>
        </x14:dataValidation>
        <x14:dataValidation type="list" allowBlank="1" showInputMessage="1" showErrorMessage="1">
          <x14:formula1>
            <xm:f>List!$F$2</xm:f>
          </x14:formula1>
          <xm:sqref>D4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7"/>
  <sheetViews>
    <sheetView workbookViewId="0">
      <selection activeCell="I36" sqref="I36"/>
    </sheetView>
  </sheetViews>
  <sheetFormatPr defaultRowHeight="15" x14ac:dyDescent="0.25"/>
  <cols>
    <col min="1" max="1" width="9.140625" style="1"/>
    <col min="2" max="2" width="14" style="1" customWidth="1"/>
    <col min="3" max="3" width="16.28515625" style="1" customWidth="1"/>
    <col min="4" max="4" width="3" style="1" customWidth="1"/>
    <col min="5" max="5" width="5" style="1" customWidth="1"/>
    <col min="6" max="6" width="31.140625" style="1" customWidth="1"/>
    <col min="7" max="7" width="9.140625" style="1"/>
    <col min="8" max="8" width="10.42578125" style="1" customWidth="1"/>
    <col min="9" max="16384" width="9.140625" style="1"/>
  </cols>
  <sheetData>
    <row r="1" spans="2:16" ht="15.75" thickBot="1" x14ac:dyDescent="0.3">
      <c r="I1" s="4"/>
      <c r="J1" s="4"/>
      <c r="K1" s="4"/>
      <c r="L1" s="4"/>
      <c r="M1" s="4"/>
      <c r="N1" s="4"/>
      <c r="O1" s="4"/>
    </row>
    <row r="2" spans="2:16" x14ac:dyDescent="0.25">
      <c r="B2" s="12"/>
      <c r="C2" s="12"/>
      <c r="D2" s="12"/>
      <c r="E2" s="12"/>
      <c r="F2" s="9"/>
      <c r="G2" s="9"/>
      <c r="I2" s="100" t="s">
        <v>48</v>
      </c>
      <c r="J2" s="101"/>
      <c r="K2" s="101"/>
      <c r="L2" s="101"/>
      <c r="M2" s="101"/>
      <c r="N2" s="101"/>
      <c r="O2" s="102"/>
    </row>
    <row r="3" spans="2:16" ht="15.75" thickBot="1" x14ac:dyDescent="0.3">
      <c r="B3" s="4" t="s">
        <v>87</v>
      </c>
      <c r="C3" s="4"/>
      <c r="D3" s="4"/>
      <c r="E3" s="4"/>
      <c r="I3" s="80" t="s">
        <v>49</v>
      </c>
      <c r="J3" s="78" t="s">
        <v>50</v>
      </c>
      <c r="K3" s="78" t="s">
        <v>13</v>
      </c>
      <c r="L3" s="78" t="s">
        <v>14</v>
      </c>
      <c r="M3" s="78" t="s">
        <v>15</v>
      </c>
      <c r="N3" s="78" t="s">
        <v>16</v>
      </c>
      <c r="O3" s="79" t="s">
        <v>17</v>
      </c>
    </row>
    <row r="4" spans="2:16" ht="15.75" thickBot="1" x14ac:dyDescent="0.3">
      <c r="B4" s="65" t="s">
        <v>86</v>
      </c>
      <c r="C4" s="3" t="s">
        <v>88</v>
      </c>
      <c r="D4" s="3">
        <v>1</v>
      </c>
      <c r="E4" s="67" t="s">
        <v>51</v>
      </c>
      <c r="H4" s="1" t="s">
        <v>52</v>
      </c>
      <c r="I4" s="80">
        <f>Cover!I17</f>
        <v>0</v>
      </c>
      <c r="J4" s="78">
        <f>Cover!J17</f>
        <v>0</v>
      </c>
      <c r="K4" s="78">
        <f>Cover!K17</f>
        <v>0</v>
      </c>
      <c r="L4" s="78">
        <f>Cover!L17</f>
        <v>0</v>
      </c>
      <c r="M4" s="78">
        <f>Cover!M17</f>
        <v>0</v>
      </c>
      <c r="N4" s="78">
        <f>Cover!N17</f>
        <v>0</v>
      </c>
      <c r="O4" s="79">
        <f>Cover!O17</f>
        <v>0</v>
      </c>
    </row>
    <row r="5" spans="2:16" ht="15.75" thickBot="1" x14ac:dyDescent="0.3">
      <c r="B5" s="89" t="s">
        <v>53</v>
      </c>
      <c r="C5" s="90"/>
      <c r="D5" s="90"/>
      <c r="E5" s="91"/>
      <c r="H5" s="1" t="s">
        <v>33</v>
      </c>
      <c r="I5" s="80">
        <v>0</v>
      </c>
      <c r="J5" s="78">
        <v>0</v>
      </c>
      <c r="K5" s="78">
        <v>0</v>
      </c>
      <c r="L5" s="78">
        <v>0</v>
      </c>
      <c r="M5" s="78">
        <v>0</v>
      </c>
      <c r="N5" s="78">
        <v>0</v>
      </c>
      <c r="O5" s="79">
        <v>0</v>
      </c>
    </row>
    <row r="6" spans="2:16" ht="15.75" thickBot="1" x14ac:dyDescent="0.3">
      <c r="H6" s="43" t="s">
        <v>54</v>
      </c>
      <c r="I6" s="80"/>
      <c r="J6" s="78"/>
      <c r="K6" s="84">
        <f>IF($D$8=1,($E$8),IF($D$9=1,($E$9),0))</f>
        <v>0</v>
      </c>
      <c r="L6" s="84">
        <f>IF($D$8=1,($E$8),0)</f>
        <v>0</v>
      </c>
      <c r="M6" s="84">
        <f>IF($D$8=1,($E$8),0)</f>
        <v>0</v>
      </c>
      <c r="N6" s="84">
        <f>IF($D$8=1,($E$8),0)</f>
        <v>0</v>
      </c>
      <c r="O6" s="85">
        <f>IF($D$8=1,($E$8),0)</f>
        <v>0</v>
      </c>
    </row>
    <row r="7" spans="2:16" ht="15.75" thickBot="1" x14ac:dyDescent="0.3">
      <c r="B7" s="65" t="s">
        <v>55</v>
      </c>
      <c r="C7" s="66"/>
      <c r="D7" s="66"/>
      <c r="E7" s="66"/>
      <c r="F7" s="67"/>
      <c r="H7" s="59" t="s">
        <v>56</v>
      </c>
      <c r="I7" s="80"/>
      <c r="J7" s="78"/>
      <c r="K7" s="86">
        <f>IF($D$10=1,((K5+K4)*$E$10),IF($D$11=1,((K5+K4)*$E$11),0))</f>
        <v>0</v>
      </c>
      <c r="L7" s="86">
        <f>IF($D$12=1,(L5+L4)*$E$12,IF($D$10=1,(L5+L4)*$E$10,0))</f>
        <v>0</v>
      </c>
      <c r="M7" s="86">
        <f>IF($D$10=1,(M5+M4)*$E$10,IF($D$11=1,(M5+M4)*$E$11,0))</f>
        <v>0</v>
      </c>
      <c r="N7" s="86">
        <f>IF($D$12=1,(N5+N4)*$E$12,IF($D$10=1,(N5+N4)*$E$10,0))</f>
        <v>0</v>
      </c>
      <c r="O7" s="87">
        <f>IF($D$10=1,(O5+O4)*$E$10,0)</f>
        <v>0</v>
      </c>
    </row>
    <row r="8" spans="2:16" ht="15.75" thickBot="1" x14ac:dyDescent="0.3">
      <c r="B8" s="15" t="s">
        <v>57</v>
      </c>
      <c r="C8" s="44" t="s">
        <v>58</v>
      </c>
      <c r="D8" s="44">
        <f>Cover!Q17</f>
        <v>0</v>
      </c>
      <c r="E8" s="44">
        <v>10</v>
      </c>
      <c r="F8" s="45" t="s">
        <v>59</v>
      </c>
      <c r="G8" s="14"/>
      <c r="H8" s="1" t="s">
        <v>60</v>
      </c>
      <c r="I8" s="75">
        <f>SUM(I4:I7)</f>
        <v>0</v>
      </c>
      <c r="J8" s="76">
        <f>SUM(J4:J7)</f>
        <v>0</v>
      </c>
      <c r="K8" s="76">
        <f>ROUND(SUM(K4:K7),0)</f>
        <v>0</v>
      </c>
      <c r="L8" s="76">
        <f>ROUND(SUM(L4:L7),0)</f>
        <v>0</v>
      </c>
      <c r="M8" s="76">
        <f>ROUND(SUM(M4:M7),0)</f>
        <v>0</v>
      </c>
      <c r="N8" s="76">
        <f>ROUND(SUM(N4:N7),0)</f>
        <v>0</v>
      </c>
      <c r="O8" s="77">
        <f>ROUND(SUM(O4:O7),0)</f>
        <v>0</v>
      </c>
      <c r="P8" s="9"/>
    </row>
    <row r="9" spans="2:16" ht="15.75" thickBot="1" x14ac:dyDescent="0.3">
      <c r="B9" s="5"/>
      <c r="C9" s="46" t="s">
        <v>61</v>
      </c>
      <c r="D9" s="46">
        <f>Cover!R17</f>
        <v>0</v>
      </c>
      <c r="E9" s="46">
        <v>10</v>
      </c>
      <c r="F9" s="47" t="s">
        <v>62</v>
      </c>
      <c r="I9" s="12"/>
      <c r="J9" s="12"/>
      <c r="K9" s="12"/>
      <c r="L9" s="12"/>
      <c r="M9" s="12"/>
      <c r="N9" s="12"/>
      <c r="O9" s="12"/>
    </row>
    <row r="10" spans="2:16" ht="15.75" thickBot="1" x14ac:dyDescent="0.3">
      <c r="B10" s="15"/>
      <c r="C10" s="50" t="s">
        <v>63</v>
      </c>
      <c r="D10" s="50">
        <f>Cover!S17</f>
        <v>0</v>
      </c>
      <c r="E10" s="51">
        <v>0.15</v>
      </c>
      <c r="F10" s="52" t="s">
        <v>64</v>
      </c>
      <c r="I10" s="4"/>
      <c r="J10" s="4"/>
      <c r="K10" s="4"/>
      <c r="L10" s="4"/>
      <c r="M10" s="4"/>
      <c r="N10" s="4"/>
      <c r="O10" s="4"/>
    </row>
    <row r="11" spans="2:16" x14ac:dyDescent="0.25">
      <c r="B11" s="16"/>
      <c r="C11" s="53" t="s">
        <v>65</v>
      </c>
      <c r="D11" s="53">
        <f>Cover!T17</f>
        <v>0</v>
      </c>
      <c r="E11" s="54">
        <v>0.05</v>
      </c>
      <c r="F11" s="55" t="s">
        <v>66</v>
      </c>
      <c r="I11" s="100" t="s">
        <v>67</v>
      </c>
      <c r="J11" s="101"/>
      <c r="K11" s="101"/>
      <c r="L11" s="101"/>
      <c r="M11" s="101"/>
      <c r="N11" s="101"/>
      <c r="O11" s="102"/>
    </row>
    <row r="12" spans="2:16" ht="15.75" thickBot="1" x14ac:dyDescent="0.3">
      <c r="B12" s="5"/>
      <c r="C12" s="56" t="s">
        <v>68</v>
      </c>
      <c r="D12" s="56">
        <f>Cover!U17</f>
        <v>0</v>
      </c>
      <c r="E12" s="57">
        <v>0.3</v>
      </c>
      <c r="F12" s="58" t="s">
        <v>69</v>
      </c>
      <c r="I12" s="80" t="s">
        <v>49</v>
      </c>
      <c r="J12" s="78" t="s">
        <v>50</v>
      </c>
      <c r="K12" s="78" t="s">
        <v>13</v>
      </c>
      <c r="L12" s="78" t="s">
        <v>14</v>
      </c>
      <c r="M12" s="78" t="s">
        <v>15</v>
      </c>
      <c r="N12" s="78" t="s">
        <v>16</v>
      </c>
      <c r="O12" s="79" t="s">
        <v>17</v>
      </c>
    </row>
    <row r="13" spans="2:16" x14ac:dyDescent="0.25">
      <c r="H13" s="1" t="s">
        <v>52</v>
      </c>
      <c r="I13" s="80">
        <f>Cover!I21</f>
        <v>0</v>
      </c>
      <c r="J13" s="78">
        <f>Cover!J21</f>
        <v>0</v>
      </c>
      <c r="K13" s="78">
        <f>Cover!K21</f>
        <v>0</v>
      </c>
      <c r="L13" s="78">
        <f>Cover!L21</f>
        <v>0</v>
      </c>
      <c r="M13" s="78">
        <f>Cover!M21</f>
        <v>0</v>
      </c>
      <c r="N13" s="78">
        <f>Cover!N21</f>
        <v>0</v>
      </c>
      <c r="O13" s="79">
        <f>Cover!O21</f>
        <v>0</v>
      </c>
    </row>
    <row r="14" spans="2:16" x14ac:dyDescent="0.25">
      <c r="H14" s="1" t="s">
        <v>33</v>
      </c>
      <c r="I14" s="80">
        <f>Cover!I46</f>
        <v>0</v>
      </c>
      <c r="J14" s="78">
        <f>Cover!J46</f>
        <v>0</v>
      </c>
      <c r="K14" s="78">
        <f>Cover!K46</f>
        <v>0</v>
      </c>
      <c r="L14" s="78">
        <f>Cover!L46</f>
        <v>0</v>
      </c>
      <c r="M14" s="78">
        <f>Cover!M46</f>
        <v>0</v>
      </c>
      <c r="N14" s="78">
        <f>Cover!N46</f>
        <v>0</v>
      </c>
      <c r="O14" s="79">
        <f>Cover!O46</f>
        <v>0</v>
      </c>
    </row>
    <row r="15" spans="2:16" ht="15.75" thickBot="1" x14ac:dyDescent="0.3">
      <c r="H15" s="43" t="s">
        <v>54</v>
      </c>
      <c r="I15" s="80"/>
      <c r="J15" s="78"/>
      <c r="K15" s="84">
        <f>IF($D$16=1,($E$16),IF($D$17=1,($E$17),0))</f>
        <v>0</v>
      </c>
      <c r="L15" s="84">
        <f>IF($D$16=1,($E$16),IF($D$17=1,($E$17),0))</f>
        <v>0</v>
      </c>
      <c r="M15" s="84">
        <f>IF($D$16=1,($E$16),IF($D$17=1,($E$17),0))</f>
        <v>0</v>
      </c>
      <c r="N15" s="84">
        <f>IF($D$16=1,($E$16),IF($D$17=1,($E$17),0))</f>
        <v>0</v>
      </c>
      <c r="O15" s="85">
        <f>IF($D$16=1,($E$16),IF($D$17=1,($E$17),0))</f>
        <v>0</v>
      </c>
    </row>
    <row r="16" spans="2:16" x14ac:dyDescent="0.25">
      <c r="B16" s="15" t="s">
        <v>53</v>
      </c>
      <c r="C16" s="44" t="s">
        <v>58</v>
      </c>
      <c r="D16" s="44">
        <f>Cover!Q21</f>
        <v>0</v>
      </c>
      <c r="E16" s="44">
        <v>10</v>
      </c>
      <c r="F16" s="45" t="s">
        <v>59</v>
      </c>
      <c r="H16" s="59" t="s">
        <v>70</v>
      </c>
      <c r="I16" s="80"/>
      <c r="J16" s="78"/>
      <c r="K16" s="86">
        <f>IF($D$18=1,((K14+K13)*$E$18),IF($D$19=1,((K14+K13)*$E$19),0))</f>
        <v>0</v>
      </c>
      <c r="L16" s="86">
        <f>IF($D$20=1,(L14+L13)*$E$20,IF($D$18=1,(L14+L13)*$E$18,0))</f>
        <v>0</v>
      </c>
      <c r="M16" s="86">
        <f>IF($D$18=1,((M14+M13)*$E$18),IF($D$19=1,((M14+M13)*$E$19),0))</f>
        <v>0</v>
      </c>
      <c r="N16" s="86">
        <f>IF($D$20=1,(N14+N13)*$E$20,IF($D$18=1,(N14+N13)*$E$18,0))</f>
        <v>0</v>
      </c>
      <c r="O16" s="87">
        <f>IF($D$18=1,((O14+O13)*$E$18),0)</f>
        <v>0</v>
      </c>
    </row>
    <row r="17" spans="2:16" ht="15.75" thickBot="1" x14ac:dyDescent="0.3">
      <c r="B17" s="5"/>
      <c r="C17" s="46" t="s">
        <v>61</v>
      </c>
      <c r="D17" s="46">
        <f>Cover!R21</f>
        <v>0</v>
      </c>
      <c r="E17" s="46">
        <v>10</v>
      </c>
      <c r="F17" s="47" t="s">
        <v>62</v>
      </c>
      <c r="H17" s="1" t="s">
        <v>60</v>
      </c>
      <c r="I17" s="75">
        <f>SUM(I13:I16)</f>
        <v>0</v>
      </c>
      <c r="J17" s="76">
        <f>SUM(J13:J16)</f>
        <v>0</v>
      </c>
      <c r="K17" s="76">
        <f>ROUND(SUM(K13:K16),0)</f>
        <v>0</v>
      </c>
      <c r="L17" s="76">
        <f>ROUND(SUM(L13:L16),0)</f>
        <v>0</v>
      </c>
      <c r="M17" s="76">
        <f>ROUND(SUM(M13:M16),0)</f>
        <v>0</v>
      </c>
      <c r="N17" s="76">
        <f>ROUND(SUM(N13:N16),0)</f>
        <v>0</v>
      </c>
      <c r="O17" s="77">
        <f>ROUND(SUM(O13:O16),0)</f>
        <v>0</v>
      </c>
    </row>
    <row r="18" spans="2:16" x14ac:dyDescent="0.25">
      <c r="B18" s="15"/>
      <c r="C18" s="50" t="s">
        <v>63</v>
      </c>
      <c r="D18" s="50">
        <f>Cover!S21</f>
        <v>0</v>
      </c>
      <c r="E18" s="51">
        <v>0.15</v>
      </c>
      <c r="F18" s="52" t="s">
        <v>64</v>
      </c>
      <c r="I18" s="12"/>
      <c r="J18" s="12"/>
      <c r="K18" s="12"/>
      <c r="L18" s="12"/>
      <c r="M18" s="12"/>
      <c r="N18" s="12"/>
      <c r="O18" s="12"/>
    </row>
    <row r="19" spans="2:16" ht="15.75" thickBot="1" x14ac:dyDescent="0.3">
      <c r="B19" s="16"/>
      <c r="C19" s="53" t="s">
        <v>65</v>
      </c>
      <c r="D19" s="53">
        <f>Cover!T21</f>
        <v>0</v>
      </c>
      <c r="E19" s="54">
        <v>0.05</v>
      </c>
      <c r="F19" s="55" t="s">
        <v>66</v>
      </c>
      <c r="I19" s="4"/>
      <c r="J19" s="4"/>
      <c r="K19" s="4"/>
      <c r="L19" s="4"/>
      <c r="M19" s="4"/>
      <c r="N19" s="4"/>
      <c r="O19" s="4"/>
    </row>
    <row r="20" spans="2:16" ht="15.75" thickBot="1" x14ac:dyDescent="0.3">
      <c r="B20" s="5"/>
      <c r="C20" s="56" t="s">
        <v>68</v>
      </c>
      <c r="D20" s="56">
        <f>Cover!U21</f>
        <v>0</v>
      </c>
      <c r="E20" s="57">
        <v>0.3</v>
      </c>
      <c r="F20" s="58" t="s">
        <v>69</v>
      </c>
      <c r="H20" s="106"/>
      <c r="I20" s="100" t="s">
        <v>71</v>
      </c>
      <c r="J20" s="101"/>
      <c r="K20" s="101"/>
      <c r="L20" s="101"/>
      <c r="M20" s="101"/>
      <c r="N20" s="101"/>
      <c r="O20" s="102"/>
      <c r="P20" s="106"/>
    </row>
    <row r="21" spans="2:16" x14ac:dyDescent="0.25">
      <c r="B21" s="9"/>
      <c r="C21" s="18"/>
      <c r="D21" s="18"/>
      <c r="E21" s="19"/>
      <c r="F21" s="18"/>
      <c r="H21" s="106"/>
      <c r="I21" s="115" t="s">
        <v>49</v>
      </c>
      <c r="J21" s="112" t="s">
        <v>50</v>
      </c>
      <c r="K21" s="112" t="s">
        <v>13</v>
      </c>
      <c r="L21" s="112" t="s">
        <v>14</v>
      </c>
      <c r="M21" s="112" t="s">
        <v>15</v>
      </c>
      <c r="N21" s="112" t="s">
        <v>16</v>
      </c>
      <c r="O21" s="113" t="s">
        <v>17</v>
      </c>
      <c r="P21" s="106"/>
    </row>
    <row r="22" spans="2:16" x14ac:dyDescent="0.25">
      <c r="H22" s="106" t="s">
        <v>72</v>
      </c>
      <c r="I22" s="115">
        <f>ROUND((((I8*Cover!$G$6)+(I17*$D$4))*0.05),0)</f>
        <v>0</v>
      </c>
      <c r="J22" s="112">
        <f>ROUND((((J8*Cover!$G$6)+(J17*$D$4))*0.05),0)</f>
        <v>0</v>
      </c>
      <c r="K22" s="112">
        <f>ROUND((((K8*Cover!$G$6)+(K17*$D$4))*0.05),0)</f>
        <v>0</v>
      </c>
      <c r="L22" s="112">
        <f>ROUND((((L8*Cover!$G$6)+(L17*$D$4))*0.05),0)</f>
        <v>0</v>
      </c>
      <c r="M22" s="112">
        <f>ROUND((((M8*Cover!$G$6)+(M17*$D$4))*0.05),0)</f>
        <v>0</v>
      </c>
      <c r="N22" s="112">
        <f>ROUND((((N8*Cover!$G$6)+(N17*$D$4))*0.05),0)</f>
        <v>0</v>
      </c>
      <c r="O22" s="113">
        <f>ROUND((((O8*Cover!$G$6)+(O17*$D$4))*0.05),0)</f>
        <v>0</v>
      </c>
      <c r="P22" s="106"/>
    </row>
    <row r="23" spans="2:16" x14ac:dyDescent="0.25">
      <c r="H23" s="106" t="s">
        <v>90</v>
      </c>
      <c r="I23" s="115">
        <f>I22</f>
        <v>0</v>
      </c>
      <c r="J23" s="112">
        <f>J22</f>
        <v>0</v>
      </c>
      <c r="K23" s="112">
        <f>ROUND(((((K4+K5)*Cover!$G$6)+((K13+K14)*$D$4))*0.05),0)</f>
        <v>0</v>
      </c>
      <c r="L23" s="112">
        <f>ROUND(((((L4+L5)*Cover!$G$6)+((L13+L14)*$D$4))*0.05),0)</f>
        <v>0</v>
      </c>
      <c r="M23" s="112">
        <f>ROUND(((((M4+M5)*Cover!$G$6)+((M13+M14)*$D$4))*0.05),0)</f>
        <v>0</v>
      </c>
      <c r="N23" s="112">
        <f>ROUND(((((N4+N5)*Cover!$G$6)+((N13+N14)*$D$4))*0.05),0)</f>
        <v>0</v>
      </c>
      <c r="O23" s="113">
        <f>ROUND(((((O4+O5)*Cover!$G$6)+((O13+O14)*$D$4))*0.05),0)</f>
        <v>0</v>
      </c>
      <c r="P23" s="106"/>
    </row>
    <row r="24" spans="2:16" x14ac:dyDescent="0.25">
      <c r="H24" s="106" t="s">
        <v>73</v>
      </c>
      <c r="I24" s="129">
        <f>I8+I5+I22</f>
        <v>0</v>
      </c>
      <c r="J24" s="128">
        <f t="shared" ref="J24:O24" si="0">J8+J5+J22</f>
        <v>0</v>
      </c>
      <c r="K24" s="128">
        <f t="shared" si="0"/>
        <v>0</v>
      </c>
      <c r="L24" s="128">
        <f t="shared" si="0"/>
        <v>0</v>
      </c>
      <c r="M24" s="128">
        <f t="shared" si="0"/>
        <v>0</v>
      </c>
      <c r="N24" s="128">
        <f t="shared" si="0"/>
        <v>0</v>
      </c>
      <c r="O24" s="130">
        <f t="shared" si="0"/>
        <v>0</v>
      </c>
      <c r="P24" s="106"/>
    </row>
    <row r="25" spans="2:16" x14ac:dyDescent="0.25">
      <c r="H25" s="106" t="s">
        <v>92</v>
      </c>
      <c r="I25" s="115">
        <f>I24</f>
        <v>0</v>
      </c>
      <c r="J25" s="112">
        <f>J24</f>
        <v>0</v>
      </c>
      <c r="K25" s="112">
        <f>ROUND((K4+K5)+K22+ (IF($D$10=1,( (K22)*$E$10),IF($D$11=1,( (K22)*$E$11),0))),0)</f>
        <v>0</v>
      </c>
      <c r="L25" s="112">
        <f>ROUND((L4+L5)+L22+ (IF($D$12=1,( (L22)*$E$12))),0)</f>
        <v>0</v>
      </c>
      <c r="M25" s="112">
        <f>ROUND((M4+M5)+M22+ (IF($D$10=1,( (M22)*$E$10),IF($D$11=1,( (M22)*$E$11),0))),0)</f>
        <v>0</v>
      </c>
      <c r="N25" s="112">
        <f>ROUND((N4+N5)+N22+ (IF($D$12=1,( (N22)*$E$12))),0)</f>
        <v>0</v>
      </c>
      <c r="O25" s="113">
        <f>ROUND((O5+O4)+O22+ (IF($D$10=1,( (O22)*$E$10))),0)</f>
        <v>0</v>
      </c>
      <c r="P25" s="106" t="s">
        <v>87</v>
      </c>
    </row>
    <row r="26" spans="2:16" x14ac:dyDescent="0.25">
      <c r="H26" s="106" t="s">
        <v>90</v>
      </c>
      <c r="I26" s="104">
        <f>I25</f>
        <v>0</v>
      </c>
      <c r="J26" s="105">
        <f>J25</f>
        <v>0</v>
      </c>
      <c r="K26" s="105">
        <f>K4+K5+K22</f>
        <v>0</v>
      </c>
      <c r="L26" s="105">
        <f t="shared" ref="L26:O26" si="1">L4+L5+L22</f>
        <v>0</v>
      </c>
      <c r="M26" s="105">
        <f t="shared" si="1"/>
        <v>0</v>
      </c>
      <c r="N26" s="105">
        <f t="shared" si="1"/>
        <v>0</v>
      </c>
      <c r="O26" s="126">
        <f t="shared" si="1"/>
        <v>0</v>
      </c>
      <c r="P26" s="106" t="s">
        <v>95</v>
      </c>
    </row>
    <row r="27" spans="2:16" ht="15.75" thickBot="1" x14ac:dyDescent="0.3">
      <c r="H27" s="127" t="s">
        <v>93</v>
      </c>
      <c r="I27" s="109">
        <f>I25</f>
        <v>0</v>
      </c>
      <c r="J27" s="110">
        <f>J25</f>
        <v>0</v>
      </c>
      <c r="K27" s="110">
        <f>ROUND(K24+ (IF($D$10=1,( (K22)*$E$10),IF($D$11=1,( (K22)*$E$11),0))),0)</f>
        <v>0</v>
      </c>
      <c r="L27" s="110">
        <f>ROUND(L24+ (IF($D$12=1,( (L22)*$E$12))),0)</f>
        <v>0</v>
      </c>
      <c r="M27" s="110">
        <f>ROUND(M24+ (IF($D$10=1,( (M22)*$E$10),IF($D$11=1,( (M22)*$E$11),0))),0)</f>
        <v>0</v>
      </c>
      <c r="N27" s="110">
        <f>ROUND(N24+ (IF($D$12=1,( (N22)*$E$12))),0)</f>
        <v>0</v>
      </c>
      <c r="O27" s="111">
        <f>ROUND(O24+ (IF($D$10=1,( (O22)*$E$10))),0)</f>
        <v>0</v>
      </c>
      <c r="P27" s="106" t="s">
        <v>94</v>
      </c>
    </row>
  </sheetData>
  <sheetProtection password="CADC" sheet="1" objects="1" scenarios="1"/>
  <mergeCells count="4">
    <mergeCell ref="I2:O2"/>
    <mergeCell ref="B5:E5"/>
    <mergeCell ref="I11:O11"/>
    <mergeCell ref="I20:O20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List!$F$2</xm:f>
          </x14:formula1>
          <xm:sqref>D4</xm:sqref>
        </x14:dataValidation>
        <x14:dataValidation type="list" allowBlank="1" showInputMessage="1" showErrorMessage="1">
          <x14:formula1>
            <xm:f>[1]list!#REF!</xm:f>
          </x14:formula1>
          <xm:sqref>D2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8"/>
  <sheetViews>
    <sheetView workbookViewId="0">
      <selection activeCell="F32" sqref="F32"/>
    </sheetView>
  </sheetViews>
  <sheetFormatPr defaultRowHeight="15" x14ac:dyDescent="0.25"/>
  <cols>
    <col min="1" max="1" width="9.140625" style="1"/>
    <col min="2" max="2" width="14" style="1" customWidth="1"/>
    <col min="3" max="3" width="16.28515625" style="1" customWidth="1"/>
    <col min="4" max="4" width="3" style="1" customWidth="1"/>
    <col min="5" max="5" width="5" style="1" customWidth="1"/>
    <col min="6" max="6" width="31.140625" style="1" customWidth="1"/>
    <col min="7" max="7" width="9.140625" style="1"/>
    <col min="8" max="8" width="10.28515625" style="1" customWidth="1"/>
    <col min="9" max="16384" width="9.140625" style="1"/>
  </cols>
  <sheetData>
    <row r="1" spans="2:16" ht="15.75" thickBot="1" x14ac:dyDescent="0.3">
      <c r="I1" s="4"/>
      <c r="J1" s="4"/>
      <c r="K1" s="4"/>
      <c r="L1" s="4"/>
      <c r="M1" s="4"/>
      <c r="N1" s="4"/>
      <c r="O1" s="4"/>
    </row>
    <row r="2" spans="2:16" x14ac:dyDescent="0.25">
      <c r="B2" s="12"/>
      <c r="C2" s="12"/>
      <c r="D2" s="12"/>
      <c r="E2" s="12"/>
      <c r="F2" s="9"/>
      <c r="G2" s="9"/>
      <c r="I2" s="100" t="s">
        <v>48</v>
      </c>
      <c r="J2" s="101"/>
      <c r="K2" s="101"/>
      <c r="L2" s="101"/>
      <c r="M2" s="101"/>
      <c r="N2" s="101"/>
      <c r="O2" s="102"/>
    </row>
    <row r="3" spans="2:16" ht="15.75" thickBot="1" x14ac:dyDescent="0.3">
      <c r="B3" s="4" t="s">
        <v>87</v>
      </c>
      <c r="C3" s="4"/>
      <c r="D3" s="4"/>
      <c r="E3" s="4"/>
      <c r="I3" s="115" t="s">
        <v>49</v>
      </c>
      <c r="J3" s="112" t="s">
        <v>50</v>
      </c>
      <c r="K3" s="112" t="s">
        <v>13</v>
      </c>
      <c r="L3" s="112" t="s">
        <v>14</v>
      </c>
      <c r="M3" s="112" t="s">
        <v>15</v>
      </c>
      <c r="N3" s="112" t="s">
        <v>16</v>
      </c>
      <c r="O3" s="113" t="s">
        <v>17</v>
      </c>
    </row>
    <row r="4" spans="2:16" ht="15.75" thickBot="1" x14ac:dyDescent="0.3">
      <c r="B4" s="65" t="s">
        <v>86</v>
      </c>
      <c r="C4" s="3" t="s">
        <v>88</v>
      </c>
      <c r="D4" s="3">
        <v>1</v>
      </c>
      <c r="E4" s="67" t="s">
        <v>51</v>
      </c>
      <c r="H4" s="1" t="s">
        <v>52</v>
      </c>
      <c r="I4" s="115">
        <f>Cover!I33</f>
        <v>0</v>
      </c>
      <c r="J4" s="112">
        <f>Cover!J33</f>
        <v>0</v>
      </c>
      <c r="K4" s="112">
        <f>Cover!K33</f>
        <v>0</v>
      </c>
      <c r="L4" s="112">
        <f>Cover!L33</f>
        <v>0</v>
      </c>
      <c r="M4" s="112">
        <f>Cover!M33</f>
        <v>0</v>
      </c>
      <c r="N4" s="112">
        <f>Cover!N33</f>
        <v>0</v>
      </c>
      <c r="O4" s="113">
        <f>Cover!O33</f>
        <v>0</v>
      </c>
    </row>
    <row r="5" spans="2:16" ht="15.75" thickBot="1" x14ac:dyDescent="0.3">
      <c r="B5" s="89" t="s">
        <v>53</v>
      </c>
      <c r="C5" s="90"/>
      <c r="D5" s="90"/>
      <c r="E5" s="91"/>
      <c r="H5" s="1" t="s">
        <v>33</v>
      </c>
      <c r="I5" s="115">
        <v>0</v>
      </c>
      <c r="J5" s="112">
        <v>0</v>
      </c>
      <c r="K5" s="112">
        <v>0</v>
      </c>
      <c r="L5" s="112">
        <v>0</v>
      </c>
      <c r="M5" s="112">
        <v>0</v>
      </c>
      <c r="N5" s="112">
        <v>0</v>
      </c>
      <c r="O5" s="113">
        <v>0</v>
      </c>
    </row>
    <row r="6" spans="2:16" ht="15.75" thickBot="1" x14ac:dyDescent="0.3">
      <c r="H6" s="43" t="s">
        <v>54</v>
      </c>
      <c r="I6" s="115"/>
      <c r="J6" s="112"/>
      <c r="K6" s="119">
        <f>IF($D$8=1,($E$8),IF($D$9=1,($E$9),0))</f>
        <v>0</v>
      </c>
      <c r="L6" s="119">
        <f>IF($D$8=1,($E$8),0)</f>
        <v>0</v>
      </c>
      <c r="M6" s="119">
        <f>IF($D$8=1,($E$8),0)</f>
        <v>0</v>
      </c>
      <c r="N6" s="119">
        <f>IF($D$8=1,($E$8),0)</f>
        <v>0</v>
      </c>
      <c r="O6" s="125">
        <f>IF($D$8=1,($E$8),0)</f>
        <v>0</v>
      </c>
    </row>
    <row r="7" spans="2:16" ht="15.75" thickBot="1" x14ac:dyDescent="0.3">
      <c r="B7" s="65" t="s">
        <v>55</v>
      </c>
      <c r="C7" s="66"/>
      <c r="D7" s="66"/>
      <c r="E7" s="66"/>
      <c r="F7" s="67"/>
      <c r="H7" s="59" t="s">
        <v>56</v>
      </c>
      <c r="I7" s="115"/>
      <c r="J7" s="112"/>
      <c r="K7" s="120">
        <f>IF($D$10=1,((K5+K4)*$E$10),IF($D$11=1,((K5+K4)*$E$11),0))</f>
        <v>0</v>
      </c>
      <c r="L7" s="120">
        <f>IF($D$12=1,(L5+L4)*$E$12,IF($D$10=1,(L5+L4)*$E$10,0))</f>
        <v>0</v>
      </c>
      <c r="M7" s="120">
        <f>IF($D$10=1,(M5+M4)*$E$10,IF($D$11=1,(M5+M4)*$E$11,0))</f>
        <v>0</v>
      </c>
      <c r="N7" s="120">
        <f>IF($D$12=1,(N5+N4)*$E$12,IF($D$10=1,(N5+N4)*$E$10,0))</f>
        <v>0</v>
      </c>
      <c r="O7" s="121">
        <f>IF($D$10=1,(O5+O4)*$E$10,0)</f>
        <v>0</v>
      </c>
    </row>
    <row r="8" spans="2:16" ht="15.75" thickBot="1" x14ac:dyDescent="0.3">
      <c r="B8" s="15" t="s">
        <v>57</v>
      </c>
      <c r="C8" s="44" t="s">
        <v>58</v>
      </c>
      <c r="D8" s="44">
        <f>Cover!Q33</f>
        <v>0</v>
      </c>
      <c r="E8" s="44">
        <v>10</v>
      </c>
      <c r="F8" s="45" t="s">
        <v>59</v>
      </c>
      <c r="G8" s="14"/>
      <c r="H8" s="1" t="s">
        <v>60</v>
      </c>
      <c r="I8" s="109">
        <f>SUM(I4:I7)</f>
        <v>0</v>
      </c>
      <c r="J8" s="110">
        <f>SUM(J4:J7)</f>
        <v>0</v>
      </c>
      <c r="K8" s="110">
        <f>ROUND(SUM(K4:K7),0)</f>
        <v>0</v>
      </c>
      <c r="L8" s="110">
        <f>ROUND(SUM(L4:L7),0)</f>
        <v>0</v>
      </c>
      <c r="M8" s="110">
        <f>ROUND(SUM(M4:M7),0)</f>
        <v>0</v>
      </c>
      <c r="N8" s="110">
        <f>ROUND(SUM(N4:N7),0)</f>
        <v>0</v>
      </c>
      <c r="O8" s="111">
        <f>ROUND(SUM(O4:O7),0)</f>
        <v>0</v>
      </c>
      <c r="P8" s="9"/>
    </row>
    <row r="9" spans="2:16" ht="15.75" thickBot="1" x14ac:dyDescent="0.3">
      <c r="B9" s="5"/>
      <c r="C9" s="46" t="s">
        <v>61</v>
      </c>
      <c r="D9" s="46">
        <f>Cover!R33</f>
        <v>0</v>
      </c>
      <c r="E9" s="46">
        <v>10</v>
      </c>
      <c r="F9" s="47" t="s">
        <v>62</v>
      </c>
      <c r="I9" s="12"/>
      <c r="J9" s="12"/>
      <c r="K9" s="12"/>
      <c r="L9" s="12"/>
      <c r="M9" s="12"/>
      <c r="N9" s="12"/>
      <c r="O9" s="12"/>
    </row>
    <row r="10" spans="2:16" ht="15.75" thickBot="1" x14ac:dyDescent="0.3">
      <c r="B10" s="15"/>
      <c r="C10" s="50" t="s">
        <v>63</v>
      </c>
      <c r="D10" s="50">
        <f>Cover!S33</f>
        <v>0</v>
      </c>
      <c r="E10" s="51">
        <v>0.15</v>
      </c>
      <c r="F10" s="52" t="s">
        <v>64</v>
      </c>
      <c r="I10" s="4"/>
      <c r="J10" s="4"/>
      <c r="K10" s="4"/>
      <c r="L10" s="4"/>
      <c r="M10" s="4"/>
      <c r="N10" s="4"/>
      <c r="O10" s="4"/>
    </row>
    <row r="11" spans="2:16" x14ac:dyDescent="0.25">
      <c r="B11" s="16"/>
      <c r="C11" s="53" t="s">
        <v>65</v>
      </c>
      <c r="D11" s="53">
        <f>Cover!T33</f>
        <v>0</v>
      </c>
      <c r="E11" s="54">
        <v>0.05</v>
      </c>
      <c r="F11" s="55" t="s">
        <v>66</v>
      </c>
      <c r="I11" s="100" t="s">
        <v>67</v>
      </c>
      <c r="J11" s="101"/>
      <c r="K11" s="101"/>
      <c r="L11" s="101"/>
      <c r="M11" s="101"/>
      <c r="N11" s="101"/>
      <c r="O11" s="102"/>
    </row>
    <row r="12" spans="2:16" ht="15.75" thickBot="1" x14ac:dyDescent="0.3">
      <c r="B12" s="5"/>
      <c r="C12" s="56" t="s">
        <v>68</v>
      </c>
      <c r="D12" s="56">
        <f>Cover!U33</f>
        <v>0</v>
      </c>
      <c r="E12" s="57">
        <v>0.3</v>
      </c>
      <c r="F12" s="58" t="s">
        <v>69</v>
      </c>
      <c r="I12" s="115" t="s">
        <v>49</v>
      </c>
      <c r="J12" s="112" t="s">
        <v>50</v>
      </c>
      <c r="K12" s="112" t="s">
        <v>13</v>
      </c>
      <c r="L12" s="112" t="s">
        <v>14</v>
      </c>
      <c r="M12" s="112" t="s">
        <v>15</v>
      </c>
      <c r="N12" s="112" t="s">
        <v>16</v>
      </c>
      <c r="O12" s="113" t="s">
        <v>17</v>
      </c>
    </row>
    <row r="13" spans="2:16" x14ac:dyDescent="0.25">
      <c r="H13" s="1" t="s">
        <v>52</v>
      </c>
      <c r="I13" s="115">
        <f>Cover!I37</f>
        <v>0</v>
      </c>
      <c r="J13" s="112">
        <f>Cover!J37</f>
        <v>0</v>
      </c>
      <c r="K13" s="112">
        <f>Cover!K37</f>
        <v>0</v>
      </c>
      <c r="L13" s="112">
        <f>Cover!L37</f>
        <v>0</v>
      </c>
      <c r="M13" s="112">
        <f>Cover!M37</f>
        <v>0</v>
      </c>
      <c r="N13" s="112">
        <f>Cover!N37</f>
        <v>0</v>
      </c>
      <c r="O13" s="113">
        <f>Cover!O37</f>
        <v>0</v>
      </c>
    </row>
    <row r="14" spans="2:16" x14ac:dyDescent="0.25">
      <c r="H14" s="1" t="s">
        <v>33</v>
      </c>
      <c r="I14" s="115">
        <v>0</v>
      </c>
      <c r="J14" s="112">
        <v>0</v>
      </c>
      <c r="K14" s="112">
        <v>0</v>
      </c>
      <c r="L14" s="112">
        <v>0</v>
      </c>
      <c r="M14" s="112">
        <v>0</v>
      </c>
      <c r="N14" s="112">
        <v>0</v>
      </c>
      <c r="O14" s="113">
        <v>0</v>
      </c>
    </row>
    <row r="15" spans="2:16" ht="15.75" thickBot="1" x14ac:dyDescent="0.3">
      <c r="H15" s="43" t="s">
        <v>54</v>
      </c>
      <c r="I15" s="115"/>
      <c r="J15" s="112"/>
      <c r="K15" s="119">
        <f>IF($D$16=1,($E$16),IF($D$17=1,($E$17),0))</f>
        <v>0</v>
      </c>
      <c r="L15" s="119">
        <f>IF($D$16=1,($E$16),IF($D$17=1,($E$17),0))</f>
        <v>0</v>
      </c>
      <c r="M15" s="119">
        <f>IF($D$16=1,($E$16),IF($D$17=1,($E$17),0))</f>
        <v>0</v>
      </c>
      <c r="N15" s="119">
        <f>IF($D$16=1,($E$16),IF($D$17=1,($E$17),0))</f>
        <v>0</v>
      </c>
      <c r="O15" s="125">
        <f>IF($D$16=1,($E$16),IF($D$17=1,($E$17),0))</f>
        <v>0</v>
      </c>
    </row>
    <row r="16" spans="2:16" x14ac:dyDescent="0.25">
      <c r="B16" s="15" t="s">
        <v>53</v>
      </c>
      <c r="C16" s="44" t="s">
        <v>58</v>
      </c>
      <c r="D16" s="44">
        <f>Cover!Q37</f>
        <v>0</v>
      </c>
      <c r="E16" s="44">
        <v>10</v>
      </c>
      <c r="F16" s="45" t="s">
        <v>59</v>
      </c>
      <c r="H16" s="59" t="s">
        <v>70</v>
      </c>
      <c r="I16" s="115"/>
      <c r="J16" s="112"/>
      <c r="K16" s="120">
        <f>IF($D$18=1,((K14+K13)*$E$18),IF($D$19=1,((K14+K13)*$E$19),0))</f>
        <v>0</v>
      </c>
      <c r="L16" s="120">
        <f>IF($D$20=1,(L14+L13)*$E$20,IF($D$18=1,(L14+L13)*$E$18,0))</f>
        <v>0</v>
      </c>
      <c r="M16" s="120">
        <f>IF($D$18=1,((M14+M13)*$E$18),IF($D$19=1,((M14+M13)*$E$19),0))</f>
        <v>0</v>
      </c>
      <c r="N16" s="120">
        <f>IF($D$20=1,(N14+N13)*$E$20,IF($D$18=1,(N14+N13)*$E$18,0))</f>
        <v>0</v>
      </c>
      <c r="O16" s="121">
        <f>IF($D$18=1,((O14+O13)*$E$18),0)</f>
        <v>0</v>
      </c>
    </row>
    <row r="17" spans="2:16" ht="15.75" thickBot="1" x14ac:dyDescent="0.3">
      <c r="B17" s="5"/>
      <c r="C17" s="46" t="s">
        <v>61</v>
      </c>
      <c r="D17" s="46">
        <f>Cover!R37</f>
        <v>0</v>
      </c>
      <c r="E17" s="46">
        <v>10</v>
      </c>
      <c r="F17" s="47" t="s">
        <v>62</v>
      </c>
      <c r="H17" s="1" t="s">
        <v>60</v>
      </c>
      <c r="I17" s="109">
        <f>SUM(I13:I16)</f>
        <v>0</v>
      </c>
      <c r="J17" s="110">
        <f>SUM(J13:J16)</f>
        <v>0</v>
      </c>
      <c r="K17" s="110">
        <f>ROUND(SUM(K13:K16),0)</f>
        <v>0</v>
      </c>
      <c r="L17" s="110">
        <f>ROUND(SUM(L13:L16),0)</f>
        <v>0</v>
      </c>
      <c r="M17" s="110">
        <f>ROUND(SUM(M13:M16),0)</f>
        <v>0</v>
      </c>
      <c r="N17" s="110">
        <f>ROUND(SUM(N13:N16),0)</f>
        <v>0</v>
      </c>
      <c r="O17" s="111">
        <f>ROUND(SUM(O13:O16),0)</f>
        <v>0</v>
      </c>
    </row>
    <row r="18" spans="2:16" x14ac:dyDescent="0.25">
      <c r="B18" s="15"/>
      <c r="C18" s="50" t="s">
        <v>63</v>
      </c>
      <c r="D18" s="50">
        <f>Cover!S37</f>
        <v>0</v>
      </c>
      <c r="E18" s="51">
        <v>0.15</v>
      </c>
      <c r="F18" s="52" t="s">
        <v>64</v>
      </c>
      <c r="I18" s="12"/>
      <c r="J18" s="12"/>
      <c r="K18" s="12"/>
      <c r="L18" s="12"/>
      <c r="M18" s="12"/>
      <c r="N18" s="12"/>
      <c r="O18" s="12"/>
    </row>
    <row r="19" spans="2:16" ht="15.75" thickBot="1" x14ac:dyDescent="0.3">
      <c r="B19" s="16"/>
      <c r="C19" s="53" t="s">
        <v>65</v>
      </c>
      <c r="D19" s="53">
        <f>Cover!T37</f>
        <v>0</v>
      </c>
      <c r="E19" s="54">
        <v>0.05</v>
      </c>
      <c r="F19" s="55" t="s">
        <v>66</v>
      </c>
      <c r="I19" s="4"/>
      <c r="J19" s="4"/>
      <c r="K19" s="4"/>
      <c r="L19" s="4"/>
      <c r="M19" s="4"/>
      <c r="N19" s="4"/>
      <c r="O19" s="4"/>
    </row>
    <row r="20" spans="2:16" ht="15.75" thickBot="1" x14ac:dyDescent="0.3">
      <c r="B20" s="5"/>
      <c r="C20" s="56" t="s">
        <v>68</v>
      </c>
      <c r="D20" s="56">
        <f>Cover!U37</f>
        <v>0</v>
      </c>
      <c r="E20" s="57">
        <v>0.3</v>
      </c>
      <c r="F20" s="58" t="s">
        <v>69</v>
      </c>
      <c r="H20" s="103"/>
      <c r="I20" s="100" t="s">
        <v>71</v>
      </c>
      <c r="J20" s="101"/>
      <c r="K20" s="101"/>
      <c r="L20" s="101"/>
      <c r="M20" s="101"/>
      <c r="N20" s="101"/>
      <c r="O20" s="102"/>
    </row>
    <row r="21" spans="2:16" x14ac:dyDescent="0.25">
      <c r="B21" s="9"/>
      <c r="C21" s="18"/>
      <c r="D21" s="18"/>
      <c r="E21" s="19"/>
      <c r="F21" s="18"/>
      <c r="H21" s="103"/>
      <c r="I21" s="115" t="s">
        <v>49</v>
      </c>
      <c r="J21" s="112" t="s">
        <v>50</v>
      </c>
      <c r="K21" s="112" t="s">
        <v>13</v>
      </c>
      <c r="L21" s="112" t="s">
        <v>14</v>
      </c>
      <c r="M21" s="112" t="s">
        <v>15</v>
      </c>
      <c r="N21" s="112" t="s">
        <v>16</v>
      </c>
      <c r="O21" s="113" t="s">
        <v>17</v>
      </c>
    </row>
    <row r="22" spans="2:16" x14ac:dyDescent="0.25">
      <c r="H22" s="103" t="s">
        <v>72</v>
      </c>
      <c r="I22" s="115">
        <f>ROUND((((I8*Cover!$G$6)+(I17*$D$4))*0.05),0)</f>
        <v>0</v>
      </c>
      <c r="J22" s="112">
        <f>ROUND((((J8*Cover!$G$6)+(J17*$D$4))*0.05),0)</f>
        <v>0</v>
      </c>
      <c r="K22" s="112">
        <f>ROUND((((K8*Cover!$G$6)+(K17*$D$4))*0.05),0)</f>
        <v>0</v>
      </c>
      <c r="L22" s="112">
        <f>ROUND((((L8*Cover!$G$6)+(L17*$D$4))*0.05),0)</f>
        <v>0</v>
      </c>
      <c r="M22" s="112">
        <f>ROUND((((M8*Cover!$G$6)+(M17*$D$4))*0.05),0)</f>
        <v>0</v>
      </c>
      <c r="N22" s="112">
        <f>ROUND((((N8*Cover!$G$6)+(N17*$D$4))*0.05),0)</f>
        <v>0</v>
      </c>
      <c r="O22" s="113">
        <f>ROUND((((O8*Cover!$G$6)+(O17*$D$4))*0.05),0)</f>
        <v>0</v>
      </c>
    </row>
    <row r="23" spans="2:16" x14ac:dyDescent="0.25">
      <c r="H23" s="106" t="s">
        <v>90</v>
      </c>
      <c r="I23" s="115">
        <f>I22</f>
        <v>0</v>
      </c>
      <c r="J23" s="112">
        <f>J22</f>
        <v>0</v>
      </c>
      <c r="K23" s="112">
        <f>ROUND(((((K4+K5)*Cover!$G$6)+((K13+K14)*$D$4))*0.05),0)</f>
        <v>0</v>
      </c>
      <c r="L23" s="112">
        <f>ROUND(((((L4+L5)*Cover!$G$6)+((L13+L14)*$D$4))*0.05),0)</f>
        <v>0</v>
      </c>
      <c r="M23" s="112">
        <f>ROUND(((((M4+M5)*Cover!$G$6)+((M13+M14)*$D$4))*0.05),0)</f>
        <v>0</v>
      </c>
      <c r="N23" s="112">
        <f>ROUND(((((N4+N5)*Cover!$G$6)+((N13+N14)*$D$4))*0.05),0)</f>
        <v>0</v>
      </c>
      <c r="O23" s="113">
        <f>ROUND(((((O4+O5)*Cover!$G$6)+((O13+O14)*$D$4))*0.05),0)</f>
        <v>0</v>
      </c>
    </row>
    <row r="24" spans="2:16" x14ac:dyDescent="0.25">
      <c r="H24" s="103" t="s">
        <v>73</v>
      </c>
      <c r="I24" s="129">
        <f>I8+I5+I22</f>
        <v>0</v>
      </c>
      <c r="J24" s="128">
        <f t="shared" ref="J24:O24" si="0">J8+J5+J22</f>
        <v>0</v>
      </c>
      <c r="K24" s="128">
        <f t="shared" si="0"/>
        <v>0</v>
      </c>
      <c r="L24" s="128">
        <f t="shared" si="0"/>
        <v>0</v>
      </c>
      <c r="M24" s="128">
        <f t="shared" si="0"/>
        <v>0</v>
      </c>
      <c r="N24" s="128">
        <f t="shared" si="0"/>
        <v>0</v>
      </c>
      <c r="O24" s="130">
        <f t="shared" si="0"/>
        <v>0</v>
      </c>
    </row>
    <row r="25" spans="2:16" x14ac:dyDescent="0.25">
      <c r="H25" s="103" t="s">
        <v>92</v>
      </c>
      <c r="I25" s="115">
        <f>I24</f>
        <v>0</v>
      </c>
      <c r="J25" s="112">
        <f>J24</f>
        <v>0</v>
      </c>
      <c r="K25" s="112">
        <f>ROUND((K4+K5)+K22+ (IF($D$10=1,( (K22)*$E$10),IF($D$11=1,( (K22)*$E$11),0))),0)</f>
        <v>0</v>
      </c>
      <c r="L25" s="112">
        <f>ROUND((L4+L5)+L22+ (IF($D$12=1,( (L22)*$E$12))),0)</f>
        <v>0</v>
      </c>
      <c r="M25" s="112">
        <f>ROUND((M4+M5)+M22+ (IF($D$10=1,( (M22)*$E$10),IF($D$11=1,( (M22)*$E$11),0))),0)</f>
        <v>0</v>
      </c>
      <c r="N25" s="112">
        <f>ROUND((N4+N5)+N22+ (IF($D$12=1,( (N22)*$E$12))),0)</f>
        <v>0</v>
      </c>
      <c r="O25" s="113">
        <f>ROUND((O5+O4)+O22+ (IF($D$10=1,( (O22)*$E$10))),0)</f>
        <v>0</v>
      </c>
      <c r="P25" s="1" t="s">
        <v>87</v>
      </c>
    </row>
    <row r="26" spans="2:16" x14ac:dyDescent="0.25">
      <c r="H26" s="106" t="s">
        <v>90</v>
      </c>
      <c r="I26" s="115">
        <f>I25</f>
        <v>0</v>
      </c>
      <c r="J26" s="112">
        <f>J25</f>
        <v>0</v>
      </c>
      <c r="K26" s="112">
        <f>K4+K5+K22</f>
        <v>0</v>
      </c>
      <c r="L26" s="112">
        <f t="shared" ref="L26:O26" si="1">L4+L5+L22</f>
        <v>0</v>
      </c>
      <c r="M26" s="112">
        <f t="shared" si="1"/>
        <v>0</v>
      </c>
      <c r="N26" s="112">
        <f t="shared" si="1"/>
        <v>0</v>
      </c>
      <c r="O26" s="113">
        <f t="shared" si="1"/>
        <v>0</v>
      </c>
      <c r="P26" s="106" t="s">
        <v>95</v>
      </c>
    </row>
    <row r="27" spans="2:16" ht="15.75" thickBot="1" x14ac:dyDescent="0.3">
      <c r="H27" s="127" t="s">
        <v>93</v>
      </c>
      <c r="I27" s="109">
        <f>I25</f>
        <v>0</v>
      </c>
      <c r="J27" s="110">
        <f>J25</f>
        <v>0</v>
      </c>
      <c r="K27" s="110">
        <f>ROUND(K24+ (IF($D$10=1,( (K22)*$E$10),IF($D$11=1,( (K22)*$E$11),0))),0)</f>
        <v>0</v>
      </c>
      <c r="L27" s="110">
        <f>ROUND(L24+ (IF($D$12=1,( (L22)*$E$12))),0)</f>
        <v>0</v>
      </c>
      <c r="M27" s="110">
        <f>ROUND(M24+ (IF($D$10=1,( (M22)*$E$10),IF($D$11=1,( (M22)*$E$11),0))),0)</f>
        <v>0</v>
      </c>
      <c r="N27" s="110">
        <f>ROUND(N24+ (IF($D$12=1,( (N22)*$E$12))),0)</f>
        <v>0</v>
      </c>
      <c r="O27" s="111">
        <f>ROUND(O24+ (IF($D$10=1,( (O22)*$E$10))),0)</f>
        <v>0</v>
      </c>
      <c r="P27" s="1" t="s">
        <v>94</v>
      </c>
    </row>
    <row r="28" spans="2:16" x14ac:dyDescent="0.25">
      <c r="O28" s="108"/>
    </row>
  </sheetData>
  <sheetProtection password="CADC" sheet="1" objects="1" scenarios="1"/>
  <mergeCells count="4">
    <mergeCell ref="I2:O2"/>
    <mergeCell ref="B5:E5"/>
    <mergeCell ref="I11:O11"/>
    <mergeCell ref="I20:O20"/>
  </mergeCell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>
          <x14:formula1>
            <xm:f>[1]list!#REF!</xm:f>
          </x14:formula1>
          <xm:sqref>D2</xm:sqref>
        </x14:dataValidation>
        <x14:dataValidation type="list" allowBlank="1" showInputMessage="1" showErrorMessage="1">
          <x14:formula1>
            <xm:f>List!$F$2</xm:f>
          </x14:formula1>
          <xm:sqref>D4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workbookViewId="0">
      <selection activeCell="J31" sqref="J31"/>
    </sheetView>
  </sheetViews>
  <sheetFormatPr defaultRowHeight="15" x14ac:dyDescent="0.25"/>
  <cols>
    <col min="3" max="3" width="11.42578125" customWidth="1"/>
  </cols>
  <sheetData>
    <row r="1" spans="1:13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25">
      <c r="A2" s="1"/>
      <c r="B2" s="1">
        <v>1</v>
      </c>
      <c r="C2" s="1" t="s">
        <v>74</v>
      </c>
      <c r="D2" s="1">
        <v>0.6</v>
      </c>
      <c r="E2" s="1"/>
      <c r="F2" s="1">
        <v>1</v>
      </c>
      <c r="G2" s="1" t="s">
        <v>75</v>
      </c>
      <c r="H2" s="1"/>
      <c r="I2" s="1">
        <v>0</v>
      </c>
      <c r="J2" s="1" t="s">
        <v>76</v>
      </c>
      <c r="K2" s="1"/>
      <c r="L2" s="1">
        <v>0</v>
      </c>
      <c r="M2" s="1"/>
    </row>
    <row r="3" spans="1:13" x14ac:dyDescent="0.25">
      <c r="A3" s="1"/>
      <c r="B3" s="1">
        <v>2</v>
      </c>
      <c r="C3" s="1" t="s">
        <v>77</v>
      </c>
      <c r="D3" s="1">
        <v>0.6</v>
      </c>
      <c r="E3" s="1"/>
      <c r="F3" s="1">
        <v>2</v>
      </c>
      <c r="G3" s="1" t="s">
        <v>78</v>
      </c>
      <c r="H3" s="1"/>
      <c r="I3" s="1">
        <v>1</v>
      </c>
      <c r="J3" s="1" t="s">
        <v>79</v>
      </c>
      <c r="K3" s="1"/>
      <c r="L3" s="1">
        <v>1</v>
      </c>
      <c r="M3" s="1"/>
    </row>
    <row r="4" spans="1:13" x14ac:dyDescent="0.25">
      <c r="A4" s="1"/>
      <c r="B4" s="1">
        <v>3</v>
      </c>
      <c r="C4" s="1" t="s">
        <v>80</v>
      </c>
      <c r="D4" s="1">
        <v>1.2</v>
      </c>
      <c r="E4" s="1"/>
      <c r="F4" s="1">
        <v>3</v>
      </c>
      <c r="G4" s="1" t="s">
        <v>81</v>
      </c>
      <c r="H4" s="1"/>
      <c r="I4" s="1"/>
      <c r="J4" s="1"/>
      <c r="K4" s="1"/>
      <c r="L4" s="1">
        <v>2</v>
      </c>
      <c r="M4" s="1"/>
    </row>
    <row r="5" spans="1:13" x14ac:dyDescent="0.25">
      <c r="A5" s="1"/>
      <c r="B5" s="1">
        <v>4</v>
      </c>
      <c r="C5" s="1" t="s">
        <v>82</v>
      </c>
      <c r="D5" s="1">
        <v>1.2</v>
      </c>
      <c r="E5" s="1"/>
      <c r="F5" s="1"/>
      <c r="G5" s="1"/>
      <c r="H5" s="1"/>
      <c r="I5" s="1"/>
      <c r="J5" s="1"/>
      <c r="K5" s="1"/>
      <c r="L5" s="1">
        <v>3</v>
      </c>
      <c r="M5" s="1"/>
    </row>
    <row r="6" spans="1:13" x14ac:dyDescent="0.25">
      <c r="A6" s="1"/>
      <c r="B6" s="1">
        <v>5</v>
      </c>
      <c r="C6" s="1" t="s">
        <v>7</v>
      </c>
      <c r="D6" s="1">
        <v>1.29</v>
      </c>
      <c r="E6" s="1"/>
      <c r="F6" s="1"/>
      <c r="G6" s="1"/>
      <c r="H6" s="1"/>
      <c r="I6" s="1"/>
      <c r="J6" s="1"/>
      <c r="K6" s="1"/>
      <c r="L6" s="1">
        <v>4</v>
      </c>
      <c r="M6" s="1"/>
    </row>
    <row r="7" spans="1:13" x14ac:dyDescent="0.25">
      <c r="A7" s="1"/>
      <c r="B7" s="1">
        <v>6</v>
      </c>
      <c r="C7" s="1" t="s">
        <v>83</v>
      </c>
      <c r="D7" s="1">
        <v>1.32</v>
      </c>
      <c r="E7" s="1"/>
      <c r="F7" s="1"/>
      <c r="G7" s="1"/>
      <c r="H7" s="1"/>
      <c r="I7" s="1"/>
      <c r="J7" s="1"/>
      <c r="K7" s="1"/>
      <c r="L7" s="1">
        <v>5</v>
      </c>
      <c r="M7" s="1"/>
    </row>
    <row r="8" spans="1:13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>
        <v>6</v>
      </c>
      <c r="M8" s="1"/>
    </row>
    <row r="9" spans="1:13" x14ac:dyDescent="0.25">
      <c r="A9" s="1"/>
      <c r="B9" s="1"/>
      <c r="C9" s="1"/>
      <c r="D9" s="1">
        <f>IF(Cover!E6=1,D2,0)</f>
        <v>0.6</v>
      </c>
      <c r="E9" s="1"/>
      <c r="F9" s="1"/>
      <c r="G9" s="1"/>
      <c r="H9" s="1"/>
      <c r="I9" s="1"/>
      <c r="J9" s="1"/>
      <c r="K9" s="1"/>
      <c r="L9" s="1">
        <v>7</v>
      </c>
      <c r="M9" s="1"/>
    </row>
    <row r="10" spans="1:13" x14ac:dyDescent="0.25">
      <c r="A10" s="1"/>
      <c r="B10" s="1"/>
      <c r="C10" s="1"/>
      <c r="D10" s="1">
        <f>IF(Cover!E6=2,D3,0)</f>
        <v>0</v>
      </c>
      <c r="E10" s="1"/>
      <c r="F10" s="1"/>
      <c r="G10" s="1"/>
      <c r="H10" s="1"/>
      <c r="I10" s="1"/>
      <c r="J10" s="1"/>
      <c r="K10" s="1"/>
      <c r="L10" s="1">
        <v>8</v>
      </c>
      <c r="M10" s="1"/>
    </row>
    <row r="11" spans="1:13" x14ac:dyDescent="0.25">
      <c r="A11" s="1"/>
      <c r="B11" s="1"/>
      <c r="C11" s="1"/>
      <c r="D11" s="1">
        <f>IF(Cover!E6=3,D4,0)</f>
        <v>0</v>
      </c>
      <c r="E11" s="1"/>
      <c r="F11" s="1"/>
      <c r="G11" s="1"/>
      <c r="H11" s="1"/>
      <c r="I11" s="1"/>
      <c r="J11" s="1"/>
      <c r="K11" s="1"/>
      <c r="L11" s="1">
        <v>9</v>
      </c>
      <c r="M11" s="1"/>
    </row>
    <row r="12" spans="1:13" x14ac:dyDescent="0.25">
      <c r="A12" s="1"/>
      <c r="B12" s="1"/>
      <c r="C12" s="1"/>
      <c r="D12" s="1">
        <f>IF(Cover!E6=4,D5,0)</f>
        <v>0</v>
      </c>
      <c r="E12" s="1"/>
      <c r="F12" s="1"/>
      <c r="G12" s="1"/>
      <c r="H12" s="1"/>
      <c r="I12" s="1"/>
      <c r="J12" s="1"/>
      <c r="K12" s="1"/>
      <c r="L12" s="1">
        <v>10</v>
      </c>
      <c r="M12" s="1"/>
    </row>
    <row r="13" spans="1:13" x14ac:dyDescent="0.25">
      <c r="A13" s="1"/>
      <c r="B13" s="1"/>
      <c r="C13" s="1"/>
      <c r="D13" s="1">
        <f>IF(Cover!E6=5,D6,0)</f>
        <v>0</v>
      </c>
      <c r="E13" s="1"/>
      <c r="F13" s="1"/>
      <c r="G13" s="1"/>
      <c r="H13" s="1"/>
      <c r="I13" s="1"/>
      <c r="J13" s="1"/>
      <c r="K13" s="1"/>
      <c r="L13" s="1">
        <v>11</v>
      </c>
      <c r="M13" s="1"/>
    </row>
    <row r="14" spans="1:13" x14ac:dyDescent="0.25">
      <c r="A14" s="1"/>
      <c r="B14" s="1"/>
      <c r="C14" s="1"/>
      <c r="D14" s="1">
        <f>IF(Cover!E6=6,D7,0)</f>
        <v>0</v>
      </c>
      <c r="E14" s="1"/>
      <c r="F14" s="1"/>
      <c r="G14" s="1"/>
      <c r="H14" s="1"/>
      <c r="I14" s="1"/>
      <c r="J14" s="1"/>
      <c r="K14" s="1"/>
      <c r="L14" s="1">
        <v>12</v>
      </c>
      <c r="M14" s="1"/>
    </row>
    <row r="15" spans="1:13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>
        <v>13</v>
      </c>
      <c r="M15" s="1"/>
    </row>
    <row r="16" spans="1:13" x14ac:dyDescent="0.25">
      <c r="A16" s="1"/>
      <c r="B16" s="1"/>
      <c r="C16" s="1"/>
      <c r="D16" s="1">
        <f>SUM(D9:D14)</f>
        <v>0.6</v>
      </c>
      <c r="E16" s="1"/>
      <c r="F16" s="1"/>
      <c r="G16" s="1"/>
      <c r="H16" s="1"/>
      <c r="I16" s="1"/>
      <c r="J16" s="1"/>
      <c r="K16" s="1"/>
      <c r="L16" s="1">
        <v>14</v>
      </c>
      <c r="M16" s="1"/>
    </row>
    <row r="17" spans="1:13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>
        <v>15</v>
      </c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>
        <v>16</v>
      </c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>
        <v>17</v>
      </c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>
        <v>18</v>
      </c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>
        <v>19</v>
      </c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>
        <v>20</v>
      </c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>
        <v>21</v>
      </c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>
        <v>22</v>
      </c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>
        <v>23</v>
      </c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>
        <v>24</v>
      </c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>
        <v>25</v>
      </c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>
        <v>26</v>
      </c>
      <c r="M28" s="1"/>
    </row>
    <row r="29" spans="1:13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>
        <v>27</v>
      </c>
      <c r="M29" s="1"/>
    </row>
    <row r="30" spans="1:13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>
        <v>28</v>
      </c>
      <c r="M30" s="1"/>
    </row>
    <row r="31" spans="1:13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>
        <v>29</v>
      </c>
      <c r="M31" s="1"/>
    </row>
    <row r="32" spans="1:13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>
        <v>30</v>
      </c>
      <c r="M32" s="1"/>
    </row>
    <row r="33" spans="1:13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>
        <v>31</v>
      </c>
      <c r="M33" s="1"/>
    </row>
    <row r="34" spans="1:13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>
        <v>32</v>
      </c>
      <c r="M34" s="1"/>
    </row>
    <row r="35" spans="1:13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>
        <v>33</v>
      </c>
      <c r="M35" s="1"/>
    </row>
    <row r="36" spans="1:13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>
        <v>34</v>
      </c>
      <c r="M36" s="1"/>
    </row>
    <row r="37" spans="1:13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>
        <v>35</v>
      </c>
      <c r="M37" s="1"/>
    </row>
    <row r="38" spans="1:13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>
        <v>36</v>
      </c>
      <c r="M38" s="1"/>
    </row>
    <row r="39" spans="1:13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>
        <v>37</v>
      </c>
      <c r="M39" s="1"/>
    </row>
    <row r="40" spans="1:13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>
        <v>38</v>
      </c>
      <c r="M40" s="1"/>
    </row>
    <row r="41" spans="1:13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>
        <v>39</v>
      </c>
      <c r="M41" s="1"/>
    </row>
    <row r="42" spans="1:13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>
        <v>40</v>
      </c>
      <c r="M42" s="1"/>
    </row>
    <row r="43" spans="1:13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>
        <v>41</v>
      </c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>
        <v>42</v>
      </c>
      <c r="M44" s="1"/>
    </row>
    <row r="45" spans="1:13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>
        <v>43</v>
      </c>
      <c r="M45" s="1"/>
    </row>
    <row r="46" spans="1:13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>
        <v>44</v>
      </c>
      <c r="M46" s="1"/>
    </row>
    <row r="47" spans="1:13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>
        <v>45</v>
      </c>
      <c r="M47" s="1"/>
    </row>
    <row r="48" spans="1:13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>
        <v>46</v>
      </c>
      <c r="M48" s="1"/>
    </row>
    <row r="49" spans="1:13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>
        <v>47</v>
      </c>
      <c r="M49" s="1"/>
    </row>
    <row r="50" spans="1:13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>
        <v>48</v>
      </c>
      <c r="M50" s="1"/>
    </row>
    <row r="51" spans="1:13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>
        <v>49</v>
      </c>
      <c r="M51" s="1"/>
    </row>
    <row r="52" spans="1:13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>
        <v>50</v>
      </c>
      <c r="M52" s="1"/>
    </row>
    <row r="53" spans="1:13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>
        <v>51</v>
      </c>
      <c r="M53" s="1"/>
    </row>
    <row r="54" spans="1:13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>
        <v>52</v>
      </c>
      <c r="M54" s="1"/>
    </row>
    <row r="55" spans="1:13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>
        <v>53</v>
      </c>
      <c r="M55" s="1"/>
    </row>
    <row r="56" spans="1:13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>
        <v>54</v>
      </c>
      <c r="M56" s="1"/>
    </row>
    <row r="57" spans="1:13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>
        <v>55</v>
      </c>
      <c r="M57" s="1"/>
    </row>
    <row r="58" spans="1:13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>
        <v>56</v>
      </c>
      <c r="M58" s="1"/>
    </row>
    <row r="59" spans="1:13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>
        <v>57</v>
      </c>
      <c r="M59" s="1"/>
    </row>
    <row r="60" spans="1:13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>
        <v>58</v>
      </c>
      <c r="M60" s="1"/>
    </row>
    <row r="61" spans="1:13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>
        <v>59</v>
      </c>
      <c r="M61" s="1"/>
    </row>
    <row r="62" spans="1:13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>
        <v>60</v>
      </c>
      <c r="M62" s="1"/>
    </row>
    <row r="63" spans="1:13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>
        <v>61</v>
      </c>
      <c r="M63" s="1"/>
    </row>
    <row r="64" spans="1:13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>
        <v>62</v>
      </c>
      <c r="M64" s="1"/>
    </row>
    <row r="65" spans="1:13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>
        <v>63</v>
      </c>
      <c r="M65" s="1"/>
    </row>
    <row r="66" spans="1:13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>
        <v>64</v>
      </c>
      <c r="M66" s="1"/>
    </row>
    <row r="67" spans="1:13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>
        <v>65</v>
      </c>
      <c r="M67" s="1"/>
    </row>
    <row r="68" spans="1:13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>
        <v>66</v>
      </c>
      <c r="M68" s="1"/>
    </row>
    <row r="69" spans="1:13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>
        <v>67</v>
      </c>
      <c r="M69" s="1"/>
    </row>
    <row r="70" spans="1:13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>
        <v>68</v>
      </c>
      <c r="M70" s="1"/>
    </row>
    <row r="71" spans="1:13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>
        <v>69</v>
      </c>
      <c r="M71" s="1"/>
    </row>
    <row r="72" spans="1:13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>
        <v>70</v>
      </c>
      <c r="M72" s="1"/>
    </row>
    <row r="73" spans="1:13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>
        <v>71</v>
      </c>
      <c r="M73" s="1"/>
    </row>
    <row r="74" spans="1:13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>
        <v>72</v>
      </c>
      <c r="M74" s="1"/>
    </row>
    <row r="75" spans="1:13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>
        <v>73</v>
      </c>
      <c r="M75" s="1"/>
    </row>
    <row r="76" spans="1:13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>
        <v>74</v>
      </c>
      <c r="M76" s="1"/>
    </row>
    <row r="77" spans="1:13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>
        <v>75</v>
      </c>
      <c r="M77" s="1"/>
    </row>
    <row r="78" spans="1:13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>
        <v>76</v>
      </c>
      <c r="M78" s="1"/>
    </row>
    <row r="79" spans="1:13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>
        <v>77</v>
      </c>
      <c r="M79" s="1"/>
    </row>
    <row r="80" spans="1:13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>
        <v>78</v>
      </c>
      <c r="M80" s="1"/>
    </row>
    <row r="81" spans="1:13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>
        <v>79</v>
      </c>
      <c r="M81" s="1"/>
    </row>
    <row r="82" spans="1:13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>
        <v>80</v>
      </c>
      <c r="M82" s="1"/>
    </row>
    <row r="83" spans="1:13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>
        <v>81</v>
      </c>
      <c r="M83" s="1"/>
    </row>
    <row r="84" spans="1:13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>
        <v>82</v>
      </c>
      <c r="M84" s="1"/>
    </row>
    <row r="85" spans="1:13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>
        <v>83</v>
      </c>
      <c r="M85" s="1"/>
    </row>
    <row r="86" spans="1:13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>
        <v>84</v>
      </c>
      <c r="M86" s="1"/>
    </row>
    <row r="87" spans="1:13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>
        <v>85</v>
      </c>
      <c r="M87" s="1"/>
    </row>
    <row r="88" spans="1:13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>
        <v>86</v>
      </c>
      <c r="M88" s="1"/>
    </row>
    <row r="89" spans="1:13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>
        <v>87</v>
      </c>
      <c r="M89" s="1"/>
    </row>
    <row r="90" spans="1:13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>
        <v>88</v>
      </c>
      <c r="M90" s="1"/>
    </row>
    <row r="91" spans="1:13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>
        <v>89</v>
      </c>
      <c r="M91" s="1"/>
    </row>
    <row r="92" spans="1:13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>
        <v>90</v>
      </c>
      <c r="M92" s="1"/>
    </row>
    <row r="93" spans="1:13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>
        <v>91</v>
      </c>
      <c r="M93" s="1"/>
    </row>
    <row r="94" spans="1:13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>
        <v>92</v>
      </c>
      <c r="M94" s="1"/>
    </row>
    <row r="95" spans="1:13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>
        <v>93</v>
      </c>
      <c r="M95" s="1"/>
    </row>
    <row r="96" spans="1:13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>
        <v>94</v>
      </c>
      <c r="M96" s="1"/>
    </row>
    <row r="97" spans="1:13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>
        <v>95</v>
      </c>
      <c r="M97" s="1"/>
    </row>
    <row r="98" spans="1:13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>
        <v>96</v>
      </c>
      <c r="M98" s="1"/>
    </row>
    <row r="99" spans="1:13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>
        <v>97</v>
      </c>
      <c r="M99" s="1"/>
    </row>
    <row r="100" spans="1:13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>
        <v>98</v>
      </c>
      <c r="M100" s="1"/>
    </row>
    <row r="101" spans="1:13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>
        <v>99</v>
      </c>
      <c r="M101" s="1"/>
    </row>
    <row r="102" spans="1:13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>
        <v>100</v>
      </c>
      <c r="M102" s="1"/>
    </row>
    <row r="103" spans="1:13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>
        <v>101</v>
      </c>
      <c r="M103" s="1"/>
    </row>
    <row r="104" spans="1:13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>
        <v>102</v>
      </c>
      <c r="M104" s="1"/>
    </row>
    <row r="105" spans="1:13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>
        <v>103</v>
      </c>
      <c r="M105" s="1"/>
    </row>
    <row r="106" spans="1:13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>
        <v>104</v>
      </c>
      <c r="M106" s="1"/>
    </row>
    <row r="107" spans="1:13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>
        <v>105</v>
      </c>
      <c r="M107" s="1"/>
    </row>
    <row r="108" spans="1:13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>
        <v>106</v>
      </c>
      <c r="M108" s="1"/>
    </row>
    <row r="109" spans="1:13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>
        <v>107</v>
      </c>
      <c r="M109" s="1"/>
    </row>
    <row r="110" spans="1:13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>
        <v>108</v>
      </c>
      <c r="M110" s="1"/>
    </row>
    <row r="111" spans="1:13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>
        <v>109</v>
      </c>
      <c r="M111" s="1"/>
    </row>
    <row r="112" spans="1:13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>
        <v>110</v>
      </c>
      <c r="M112" s="1"/>
    </row>
    <row r="113" spans="1:13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>
        <v>111</v>
      </c>
      <c r="M113" s="1"/>
    </row>
    <row r="114" spans="1:13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>
        <v>112</v>
      </c>
      <c r="M114" s="1"/>
    </row>
    <row r="115" spans="1:13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>
        <v>113</v>
      </c>
      <c r="M115" s="1"/>
    </row>
    <row r="116" spans="1:13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>
        <v>114</v>
      </c>
      <c r="M116" s="1"/>
    </row>
    <row r="117" spans="1:13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>
        <v>115</v>
      </c>
      <c r="M117" s="1"/>
    </row>
    <row r="118" spans="1:13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>
        <v>116</v>
      </c>
      <c r="M118" s="1"/>
    </row>
    <row r="119" spans="1:13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>
        <v>117</v>
      </c>
      <c r="M119" s="1"/>
    </row>
    <row r="120" spans="1:13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>
        <v>118</v>
      </c>
      <c r="M120" s="1"/>
    </row>
    <row r="121" spans="1:13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>
        <v>119</v>
      </c>
      <c r="M121" s="1"/>
    </row>
    <row r="122" spans="1:13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>
        <v>120</v>
      </c>
      <c r="M122" s="1"/>
    </row>
    <row r="123" spans="1:13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>
        <v>121</v>
      </c>
      <c r="M123" s="1"/>
    </row>
    <row r="124" spans="1:13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>
        <v>122</v>
      </c>
      <c r="M124" s="1"/>
    </row>
    <row r="125" spans="1:13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>
        <v>123</v>
      </c>
      <c r="M125" s="1"/>
    </row>
    <row r="126" spans="1:13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>
        <v>124</v>
      </c>
      <c r="M126" s="1"/>
    </row>
    <row r="127" spans="1:13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>
        <v>125</v>
      </c>
      <c r="M127" s="1"/>
    </row>
  </sheetData>
  <sheetProtection password="CADC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Cover</vt:lpstr>
      <vt:lpstr>Main SF 3</vt:lpstr>
      <vt:lpstr>Main SF 2</vt:lpstr>
      <vt:lpstr>Main 2 SF 2</vt:lpstr>
      <vt:lpstr>Main 1 SF 1</vt:lpstr>
      <vt:lpstr>Main 2 SF 1</vt:lpstr>
      <vt:lpstr>Main 3 SF 1</vt:lpstr>
      <vt:lpstr>Main 4 SF 1</vt:lpstr>
      <vt:lpstr>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Laserman</dc:creator>
  <cp:lastModifiedBy>Larry</cp:lastModifiedBy>
  <dcterms:created xsi:type="dcterms:W3CDTF">2013-08-03T21:22:01Z</dcterms:created>
  <dcterms:modified xsi:type="dcterms:W3CDTF">2013-08-30T21:13:35Z</dcterms:modified>
</cp:coreProperties>
</file>